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autoCompressPictures="0" defaultThemeVersion="124226"/>
  <mc:AlternateContent xmlns:mc="http://schemas.openxmlformats.org/markup-compatibility/2006">
    <mc:Choice Requires="x15">
      <x15ac:absPath xmlns:x15ac="http://schemas.microsoft.com/office/spreadsheetml/2010/11/ac" url="C:\Users\E25111\web\dasy\downloads\"/>
    </mc:Choice>
  </mc:AlternateContent>
  <xr:revisionPtr revIDLastSave="0" documentId="8_{E0174361-7596-43E9-AC9C-D0B9AF58B19B}" xr6:coauthVersionLast="37" xr6:coauthVersionMax="37" xr10:uidLastSave="{00000000-0000-0000-0000-000000000000}"/>
  <bookViews>
    <workbookView xWindow="0" yWindow="0" windowWidth="28800" windowHeight="12075" tabRatio="622" xr2:uid="{00000000-000D-0000-FFFF-FFFF00000000}"/>
  </bookViews>
  <sheets>
    <sheet name="Background" sheetId="17" r:id="rId1"/>
    <sheet name="State Target" sheetId="15" r:id="rId2"/>
    <sheet name="Program(s) Target" sheetId="14" r:id="rId3"/>
    <sheet name="Trends Over Time" sheetId="16" r:id="rId4"/>
  </sheets>
  <definedNames>
    <definedName name="_xlnm.Print_Area" localSheetId="2">'Program(s) Target'!$B$12:$AD$157</definedName>
    <definedName name="_xlnm.Print_Area" localSheetId="1">'State Target'!$B$9:$W$16</definedName>
    <definedName name="_xlnm.Print_Titles" localSheetId="2">'Program(s) Target'!$A:$B,'Program(s) Target'!$14:$14</definedName>
    <definedName name="_xlnm.Print_Titles" localSheetId="1">'State Target'!$A:$B,'State Target'!$14:$14</definedName>
  </definedName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34" i="16" l="1"/>
  <c r="F33" i="16"/>
  <c r="D34" i="16"/>
  <c r="D33" i="16"/>
  <c r="E34" i="16"/>
  <c r="E33" i="16"/>
  <c r="U221" i="14" l="1"/>
  <c r="U220" i="14"/>
  <c r="U219" i="14"/>
  <c r="U218" i="14"/>
  <c r="U217" i="14"/>
  <c r="U216" i="14"/>
  <c r="U215" i="14"/>
  <c r="U214" i="14"/>
  <c r="U213" i="14"/>
  <c r="U212" i="14"/>
  <c r="U211" i="14"/>
  <c r="U210" i="14"/>
  <c r="U209" i="14"/>
  <c r="U208" i="14"/>
  <c r="U207" i="14"/>
  <c r="U206" i="14"/>
  <c r="U205" i="14"/>
  <c r="U204" i="14"/>
  <c r="U203" i="14"/>
  <c r="U202" i="14"/>
  <c r="U201" i="14"/>
  <c r="U200" i="14"/>
  <c r="U199" i="14"/>
  <c r="U198" i="14"/>
  <c r="U197" i="14"/>
  <c r="U196" i="14"/>
  <c r="U195" i="14"/>
  <c r="U194" i="14"/>
  <c r="U193" i="14"/>
  <c r="U192" i="14"/>
  <c r="U191" i="14"/>
  <c r="U190" i="14"/>
  <c r="U189" i="14"/>
  <c r="U188" i="14"/>
  <c r="U187" i="14"/>
  <c r="U186" i="14"/>
  <c r="U185" i="14"/>
  <c r="U184" i="14"/>
  <c r="U183" i="14"/>
  <c r="U182" i="14"/>
  <c r="U181" i="14"/>
  <c r="U180" i="14"/>
  <c r="U179" i="14"/>
  <c r="U178" i="14"/>
  <c r="U177" i="14"/>
  <c r="U176" i="14"/>
  <c r="U175" i="14"/>
  <c r="U174" i="14"/>
  <c r="U173" i="14"/>
  <c r="U172" i="14"/>
  <c r="U171" i="14"/>
  <c r="U170" i="14"/>
  <c r="U169" i="14"/>
  <c r="U168" i="14"/>
  <c r="U167" i="14"/>
  <c r="U166" i="14"/>
  <c r="U165" i="14"/>
  <c r="U164" i="14"/>
  <c r="U163" i="14"/>
  <c r="U162" i="14"/>
  <c r="U161" i="14"/>
  <c r="U160" i="14"/>
  <c r="U159" i="14"/>
  <c r="U158" i="14"/>
  <c r="U157" i="14"/>
  <c r="U156" i="14"/>
  <c r="U155" i="14"/>
  <c r="U154" i="14"/>
  <c r="U153" i="14"/>
  <c r="U152" i="14"/>
  <c r="U151" i="14"/>
  <c r="U150" i="14"/>
  <c r="U149" i="14"/>
  <c r="U148" i="14"/>
  <c r="U147" i="14"/>
  <c r="U146" i="14"/>
  <c r="U145" i="14"/>
  <c r="U144" i="14"/>
  <c r="U143" i="14"/>
  <c r="U142" i="14"/>
  <c r="U141" i="14"/>
  <c r="U140" i="14"/>
  <c r="U139" i="14"/>
  <c r="U138" i="14"/>
  <c r="U137" i="14"/>
  <c r="U136" i="14"/>
  <c r="U135" i="14"/>
  <c r="U134" i="14"/>
  <c r="U133" i="14"/>
  <c r="U132" i="14"/>
  <c r="U131" i="14"/>
  <c r="U130" i="14"/>
  <c r="U129" i="14"/>
  <c r="U128" i="14"/>
  <c r="U127" i="14"/>
  <c r="U126" i="14"/>
  <c r="U125" i="14"/>
  <c r="U124" i="14"/>
  <c r="U123" i="14"/>
  <c r="U122" i="14"/>
  <c r="U121" i="14"/>
  <c r="U120" i="14"/>
  <c r="U119" i="14"/>
  <c r="U118" i="14"/>
  <c r="U117" i="14"/>
  <c r="U116" i="14"/>
  <c r="U115" i="14"/>
  <c r="U114" i="14"/>
  <c r="U113" i="14"/>
  <c r="U112" i="14"/>
  <c r="U111" i="14"/>
  <c r="U110" i="14"/>
  <c r="U109" i="14"/>
  <c r="U108" i="14"/>
  <c r="U107" i="14"/>
  <c r="U106" i="14"/>
  <c r="U105" i="14"/>
  <c r="U104" i="14"/>
  <c r="U103" i="14"/>
  <c r="U102" i="14"/>
  <c r="U101" i="14"/>
  <c r="U100" i="14"/>
  <c r="U99" i="14"/>
  <c r="U98" i="14"/>
  <c r="U97" i="14"/>
  <c r="U96" i="14"/>
  <c r="U95" i="14"/>
  <c r="U94" i="14"/>
  <c r="U93" i="14"/>
  <c r="U92" i="14"/>
  <c r="U91" i="14"/>
  <c r="U90" i="14"/>
  <c r="U89" i="14"/>
  <c r="U88" i="14"/>
  <c r="U87" i="14"/>
  <c r="U86" i="14"/>
  <c r="U85" i="14"/>
  <c r="U84" i="14"/>
  <c r="U83" i="14"/>
  <c r="U82" i="14"/>
  <c r="U81" i="14"/>
  <c r="U80" i="14"/>
  <c r="U79" i="14"/>
  <c r="U78" i="14"/>
  <c r="U77" i="14"/>
  <c r="U76" i="14"/>
  <c r="U75" i="14"/>
  <c r="U74" i="14"/>
  <c r="U73" i="14"/>
  <c r="U72" i="14"/>
  <c r="U71" i="14"/>
  <c r="U70" i="14"/>
  <c r="U69" i="14"/>
  <c r="U68" i="14"/>
  <c r="U67" i="14"/>
  <c r="U66" i="14"/>
  <c r="U65" i="14"/>
  <c r="U64" i="14"/>
  <c r="U63" i="14"/>
  <c r="U62" i="14"/>
  <c r="U61" i="14"/>
  <c r="U60" i="14"/>
  <c r="U59" i="14"/>
  <c r="U58" i="14"/>
  <c r="U57" i="14"/>
  <c r="U56" i="14"/>
  <c r="U55" i="14"/>
  <c r="U54" i="14"/>
  <c r="U53" i="14"/>
  <c r="U52" i="14"/>
  <c r="U51" i="14"/>
  <c r="U50" i="14"/>
  <c r="U49" i="14"/>
  <c r="U48" i="14"/>
  <c r="U47" i="14"/>
  <c r="U46" i="14"/>
  <c r="U45" i="14"/>
  <c r="U44" i="14"/>
  <c r="U43" i="14"/>
  <c r="U42" i="14"/>
  <c r="U41" i="14"/>
  <c r="U40" i="14"/>
  <c r="U39" i="14"/>
  <c r="U38" i="14"/>
  <c r="U37" i="14"/>
  <c r="U36" i="14"/>
  <c r="U35" i="14"/>
  <c r="U34" i="14"/>
  <c r="U33" i="14"/>
  <c r="U32" i="14"/>
  <c r="U31" i="14"/>
  <c r="U30" i="14"/>
  <c r="U29" i="14"/>
  <c r="U28" i="14"/>
  <c r="U27" i="14"/>
  <c r="U26" i="14"/>
  <c r="U25" i="14"/>
  <c r="U24" i="14"/>
  <c r="U23" i="14"/>
  <c r="U22" i="14"/>
  <c r="U21" i="14"/>
  <c r="U20" i="14"/>
  <c r="U19" i="14"/>
  <c r="U18" i="14"/>
  <c r="L221" i="14"/>
  <c r="L220" i="14"/>
  <c r="L219" i="14"/>
  <c r="L218" i="14"/>
  <c r="L217" i="14"/>
  <c r="L216" i="14"/>
  <c r="L215" i="14"/>
  <c r="L214" i="14"/>
  <c r="L213" i="14"/>
  <c r="L212" i="14"/>
  <c r="L211" i="14"/>
  <c r="L210" i="14"/>
  <c r="L209" i="14"/>
  <c r="L208" i="14"/>
  <c r="L207" i="14"/>
  <c r="L206" i="14"/>
  <c r="L205" i="14"/>
  <c r="L204" i="14"/>
  <c r="L203" i="14"/>
  <c r="L202" i="14"/>
  <c r="L201" i="14"/>
  <c r="L200" i="14"/>
  <c r="L199" i="14"/>
  <c r="L198" i="14"/>
  <c r="L197" i="14"/>
  <c r="L196" i="14"/>
  <c r="L195" i="14"/>
  <c r="L194" i="14"/>
  <c r="L193" i="14"/>
  <c r="L192" i="14"/>
  <c r="L191" i="14"/>
  <c r="L190" i="14"/>
  <c r="L189" i="14"/>
  <c r="L188" i="14"/>
  <c r="L187" i="14"/>
  <c r="L186" i="14"/>
  <c r="L185" i="14"/>
  <c r="L184" i="14"/>
  <c r="L183" i="14"/>
  <c r="L182" i="14"/>
  <c r="L181" i="14"/>
  <c r="L180" i="14"/>
  <c r="L179" i="14"/>
  <c r="L178" i="14"/>
  <c r="L177" i="14"/>
  <c r="L176" i="14"/>
  <c r="L175" i="14"/>
  <c r="L174" i="14"/>
  <c r="L173" i="14"/>
  <c r="L172" i="14"/>
  <c r="L171" i="14"/>
  <c r="L170" i="14"/>
  <c r="L169" i="14"/>
  <c r="L168" i="14"/>
  <c r="L167" i="14"/>
  <c r="L166" i="14"/>
  <c r="L165" i="14"/>
  <c r="L164" i="14"/>
  <c r="L163" i="14"/>
  <c r="L162" i="14"/>
  <c r="L161" i="14"/>
  <c r="L160" i="14"/>
  <c r="L159" i="14"/>
  <c r="L158" i="14"/>
  <c r="L157" i="14"/>
  <c r="L156" i="14"/>
  <c r="L155" i="14"/>
  <c r="L154" i="14"/>
  <c r="L153" i="14"/>
  <c r="L152" i="14"/>
  <c r="L151" i="14"/>
  <c r="L150" i="14"/>
  <c r="L149" i="14"/>
  <c r="L148" i="14"/>
  <c r="L147" i="14"/>
  <c r="L146" i="14"/>
  <c r="L145" i="14"/>
  <c r="L144" i="14"/>
  <c r="L143" i="14"/>
  <c r="L142" i="14"/>
  <c r="L141" i="14"/>
  <c r="L140" i="14"/>
  <c r="L139" i="14"/>
  <c r="L138" i="14"/>
  <c r="L137" i="14"/>
  <c r="L136" i="14"/>
  <c r="L135" i="14"/>
  <c r="L134" i="14"/>
  <c r="L133" i="14"/>
  <c r="L132" i="14"/>
  <c r="L131" i="14"/>
  <c r="L130" i="14"/>
  <c r="L129" i="14"/>
  <c r="L128" i="14"/>
  <c r="L127" i="14"/>
  <c r="L126" i="14"/>
  <c r="L125"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C13" i="14" l="1"/>
  <c r="C12" i="14"/>
  <c r="U11" i="14" s="1"/>
  <c r="C11" i="14"/>
  <c r="L11" i="14" s="1"/>
  <c r="AD118" i="14" l="1"/>
  <c r="AC118" i="14"/>
  <c r="AA118" i="14"/>
  <c r="Z118" i="14"/>
  <c r="T118" i="14"/>
  <c r="S118" i="14"/>
  <c r="R118" i="14"/>
  <c r="Q118" i="14"/>
  <c r="P118" i="14"/>
  <c r="K118" i="14"/>
  <c r="J118" i="14"/>
  <c r="I118" i="14"/>
  <c r="H118" i="14"/>
  <c r="G118" i="14"/>
  <c r="AD117" i="14"/>
  <c r="AC117" i="14"/>
  <c r="AA117" i="14"/>
  <c r="Z117" i="14"/>
  <c r="T117" i="14"/>
  <c r="S117" i="14"/>
  <c r="R117" i="14"/>
  <c r="Q117" i="14"/>
  <c r="P117" i="14"/>
  <c r="K117" i="14"/>
  <c r="J117" i="14"/>
  <c r="I117" i="14"/>
  <c r="H117" i="14"/>
  <c r="G117" i="14"/>
  <c r="AD116" i="14"/>
  <c r="AC116" i="14"/>
  <c r="AA116" i="14"/>
  <c r="Z116" i="14"/>
  <c r="T116" i="14"/>
  <c r="S116" i="14"/>
  <c r="R116" i="14"/>
  <c r="Q116" i="14"/>
  <c r="P116" i="14"/>
  <c r="K116" i="14"/>
  <c r="J116" i="14"/>
  <c r="I116" i="14"/>
  <c r="H116" i="14"/>
  <c r="G116" i="14"/>
  <c r="AD115" i="14"/>
  <c r="AC115" i="14"/>
  <c r="AA115" i="14"/>
  <c r="Z115" i="14"/>
  <c r="T115" i="14"/>
  <c r="S115" i="14"/>
  <c r="R115" i="14"/>
  <c r="Q115" i="14"/>
  <c r="P115" i="14"/>
  <c r="K115" i="14"/>
  <c r="J115" i="14"/>
  <c r="I115" i="14"/>
  <c r="H115" i="14"/>
  <c r="G115" i="14"/>
  <c r="AD114" i="14"/>
  <c r="AC114" i="14"/>
  <c r="AA114" i="14"/>
  <c r="Z114" i="14"/>
  <c r="T114" i="14"/>
  <c r="S114" i="14"/>
  <c r="R114" i="14"/>
  <c r="Q114" i="14"/>
  <c r="P114" i="14"/>
  <c r="K114" i="14"/>
  <c r="J114" i="14"/>
  <c r="I114" i="14"/>
  <c r="H114" i="14"/>
  <c r="G114" i="14"/>
  <c r="AD113" i="14"/>
  <c r="AC113" i="14"/>
  <c r="AA113" i="14"/>
  <c r="Z113" i="14"/>
  <c r="T113" i="14"/>
  <c r="S113" i="14"/>
  <c r="R113" i="14"/>
  <c r="Q113" i="14"/>
  <c r="P113" i="14"/>
  <c r="K113" i="14"/>
  <c r="J113" i="14"/>
  <c r="I113" i="14"/>
  <c r="H113" i="14"/>
  <c r="G113" i="14"/>
  <c r="AD112" i="14"/>
  <c r="AC112" i="14"/>
  <c r="AA112" i="14"/>
  <c r="Z112" i="14"/>
  <c r="T112" i="14"/>
  <c r="S112" i="14"/>
  <c r="R112" i="14"/>
  <c r="Q112" i="14"/>
  <c r="P112" i="14"/>
  <c r="K112" i="14"/>
  <c r="J112" i="14"/>
  <c r="I112" i="14"/>
  <c r="H112" i="14"/>
  <c r="G112" i="14"/>
  <c r="AD111" i="14"/>
  <c r="AC111" i="14"/>
  <c r="AA111" i="14"/>
  <c r="Z111" i="14"/>
  <c r="T111" i="14"/>
  <c r="S111" i="14"/>
  <c r="R111" i="14"/>
  <c r="Q111" i="14"/>
  <c r="P111" i="14"/>
  <c r="K111" i="14"/>
  <c r="J111" i="14"/>
  <c r="I111" i="14"/>
  <c r="H111" i="14"/>
  <c r="G111" i="14"/>
  <c r="AD110" i="14"/>
  <c r="AC110" i="14"/>
  <c r="AA110" i="14"/>
  <c r="Z110" i="14"/>
  <c r="T110" i="14"/>
  <c r="S110" i="14"/>
  <c r="R110" i="14"/>
  <c r="Q110" i="14"/>
  <c r="P110" i="14"/>
  <c r="K110" i="14"/>
  <c r="J110" i="14"/>
  <c r="I110" i="14"/>
  <c r="H110" i="14"/>
  <c r="G110" i="14"/>
  <c r="AD109" i="14"/>
  <c r="AC109" i="14"/>
  <c r="AA109" i="14"/>
  <c r="Z109" i="14"/>
  <c r="T109" i="14"/>
  <c r="S109" i="14"/>
  <c r="R109" i="14"/>
  <c r="Q109" i="14"/>
  <c r="P109" i="14"/>
  <c r="K109" i="14"/>
  <c r="J109" i="14"/>
  <c r="I109" i="14"/>
  <c r="H109" i="14"/>
  <c r="G109" i="14"/>
  <c r="AD108" i="14"/>
  <c r="AC108" i="14"/>
  <c r="AA108" i="14"/>
  <c r="Z108" i="14"/>
  <c r="T108" i="14"/>
  <c r="S108" i="14"/>
  <c r="R108" i="14"/>
  <c r="Q108" i="14"/>
  <c r="P108" i="14"/>
  <c r="K108" i="14"/>
  <c r="J108" i="14"/>
  <c r="I108" i="14"/>
  <c r="H108" i="14"/>
  <c r="G108" i="14"/>
  <c r="AD107" i="14"/>
  <c r="AC107" i="14"/>
  <c r="AA107" i="14"/>
  <c r="Z107" i="14"/>
  <c r="T107" i="14"/>
  <c r="S107" i="14"/>
  <c r="R107" i="14"/>
  <c r="Q107" i="14"/>
  <c r="P107" i="14"/>
  <c r="K107" i="14"/>
  <c r="J107" i="14"/>
  <c r="I107" i="14"/>
  <c r="H107" i="14"/>
  <c r="G107" i="14"/>
  <c r="AD106" i="14"/>
  <c r="AC106" i="14"/>
  <c r="AA106" i="14"/>
  <c r="Z106" i="14"/>
  <c r="T106" i="14"/>
  <c r="S106" i="14"/>
  <c r="R106" i="14"/>
  <c r="Q106" i="14"/>
  <c r="P106" i="14"/>
  <c r="K106" i="14"/>
  <c r="J106" i="14"/>
  <c r="I106" i="14"/>
  <c r="H106" i="14"/>
  <c r="G106" i="14"/>
  <c r="AD105" i="14"/>
  <c r="AC105" i="14"/>
  <c r="AA105" i="14"/>
  <c r="Z105" i="14"/>
  <c r="T105" i="14"/>
  <c r="S105" i="14"/>
  <c r="R105" i="14"/>
  <c r="Q105" i="14"/>
  <c r="P105" i="14"/>
  <c r="K105" i="14"/>
  <c r="J105" i="14"/>
  <c r="I105" i="14"/>
  <c r="H105" i="14"/>
  <c r="G105" i="14"/>
  <c r="AD104" i="14"/>
  <c r="AC104" i="14"/>
  <c r="AA104" i="14"/>
  <c r="Z104" i="14"/>
  <c r="T104" i="14"/>
  <c r="S104" i="14"/>
  <c r="R104" i="14"/>
  <c r="Q104" i="14"/>
  <c r="P104" i="14"/>
  <c r="K104" i="14"/>
  <c r="J104" i="14"/>
  <c r="I104" i="14"/>
  <c r="H104" i="14"/>
  <c r="G104" i="14"/>
  <c r="AD103" i="14"/>
  <c r="AC103" i="14"/>
  <c r="AA103" i="14"/>
  <c r="Z103" i="14"/>
  <c r="T103" i="14"/>
  <c r="S103" i="14"/>
  <c r="R103" i="14"/>
  <c r="Q103" i="14"/>
  <c r="P103" i="14"/>
  <c r="K103" i="14"/>
  <c r="J103" i="14"/>
  <c r="I103" i="14"/>
  <c r="H103" i="14"/>
  <c r="G103" i="14"/>
  <c r="AD102" i="14"/>
  <c r="AC102" i="14"/>
  <c r="AA102" i="14"/>
  <c r="Z102" i="14"/>
  <c r="T102" i="14"/>
  <c r="S102" i="14"/>
  <c r="R102" i="14"/>
  <c r="Q102" i="14"/>
  <c r="P102" i="14"/>
  <c r="K102" i="14"/>
  <c r="J102" i="14"/>
  <c r="I102" i="14"/>
  <c r="H102" i="14"/>
  <c r="G102" i="14"/>
  <c r="AD101" i="14"/>
  <c r="AC101" i="14"/>
  <c r="AA101" i="14"/>
  <c r="Z101" i="14"/>
  <c r="T101" i="14"/>
  <c r="S101" i="14"/>
  <c r="R101" i="14"/>
  <c r="Q101" i="14"/>
  <c r="P101" i="14"/>
  <c r="K101" i="14"/>
  <c r="J101" i="14"/>
  <c r="I101" i="14"/>
  <c r="H101" i="14"/>
  <c r="G101" i="14"/>
  <c r="AD100" i="14"/>
  <c r="AC100" i="14"/>
  <c r="AA100" i="14"/>
  <c r="Z100" i="14"/>
  <c r="T100" i="14"/>
  <c r="S100" i="14"/>
  <c r="R100" i="14"/>
  <c r="Q100" i="14"/>
  <c r="P100" i="14"/>
  <c r="K100" i="14"/>
  <c r="J100" i="14"/>
  <c r="I100" i="14"/>
  <c r="H100" i="14"/>
  <c r="G100" i="14"/>
  <c r="AD99" i="14"/>
  <c r="AC99" i="14"/>
  <c r="AA99" i="14"/>
  <c r="Z99" i="14"/>
  <c r="T99" i="14"/>
  <c r="S99" i="14"/>
  <c r="R99" i="14"/>
  <c r="Q99" i="14"/>
  <c r="P99" i="14"/>
  <c r="K99" i="14"/>
  <c r="J99" i="14"/>
  <c r="I99" i="14"/>
  <c r="H99" i="14"/>
  <c r="G99" i="14"/>
  <c r="AD98" i="14"/>
  <c r="AC98" i="14"/>
  <c r="AA98" i="14"/>
  <c r="Z98" i="14"/>
  <c r="T98" i="14"/>
  <c r="S98" i="14"/>
  <c r="R98" i="14"/>
  <c r="Q98" i="14"/>
  <c r="P98" i="14"/>
  <c r="K98" i="14"/>
  <c r="J98" i="14"/>
  <c r="I98" i="14"/>
  <c r="H98" i="14"/>
  <c r="G98" i="14"/>
  <c r="AD97" i="14"/>
  <c r="AC97" i="14"/>
  <c r="AA97" i="14"/>
  <c r="Z97" i="14"/>
  <c r="T97" i="14"/>
  <c r="S97" i="14"/>
  <c r="R97" i="14"/>
  <c r="Q97" i="14"/>
  <c r="P97" i="14"/>
  <c r="K97" i="14"/>
  <c r="J97" i="14"/>
  <c r="I97" i="14"/>
  <c r="H97" i="14"/>
  <c r="G97" i="14"/>
  <c r="AD96" i="14"/>
  <c r="AC96" i="14"/>
  <c r="AA96" i="14"/>
  <c r="Z96" i="14"/>
  <c r="T96" i="14"/>
  <c r="S96" i="14"/>
  <c r="R96" i="14"/>
  <c r="Q96" i="14"/>
  <c r="P96" i="14"/>
  <c r="K96" i="14"/>
  <c r="J96" i="14"/>
  <c r="I96" i="14"/>
  <c r="H96" i="14"/>
  <c r="G96" i="14"/>
  <c r="AD95" i="14"/>
  <c r="AC95" i="14"/>
  <c r="J95" i="14"/>
  <c r="Z11" i="14"/>
  <c r="AA95" i="14"/>
  <c r="H95" i="14"/>
  <c r="Z95" i="14"/>
  <c r="T95" i="14"/>
  <c r="S95" i="14"/>
  <c r="R95" i="14"/>
  <c r="Q95" i="14"/>
  <c r="P95" i="14"/>
  <c r="K95" i="14"/>
  <c r="I95" i="14"/>
  <c r="G95" i="14"/>
  <c r="AD94" i="14"/>
  <c r="AC94" i="14"/>
  <c r="J94" i="14"/>
  <c r="AA94" i="14"/>
  <c r="H94" i="14"/>
  <c r="Z94" i="14"/>
  <c r="T94" i="14"/>
  <c r="S94" i="14"/>
  <c r="R94" i="14"/>
  <c r="Q94" i="14"/>
  <c r="P94" i="14"/>
  <c r="K94" i="14"/>
  <c r="I94" i="14"/>
  <c r="G94" i="14"/>
  <c r="AD93" i="14"/>
  <c r="AC93" i="14"/>
  <c r="J93" i="14"/>
  <c r="AA93" i="14"/>
  <c r="H93" i="14"/>
  <c r="Z93" i="14"/>
  <c r="T93" i="14"/>
  <c r="S93" i="14"/>
  <c r="R93" i="14"/>
  <c r="Q93" i="14"/>
  <c r="P93" i="14"/>
  <c r="K93" i="14"/>
  <c r="I93" i="14"/>
  <c r="G93" i="14"/>
  <c r="AD92" i="14"/>
  <c r="AC92" i="14"/>
  <c r="J92" i="14"/>
  <c r="AA92" i="14"/>
  <c r="H92" i="14"/>
  <c r="Z92" i="14"/>
  <c r="T92" i="14"/>
  <c r="S92" i="14"/>
  <c r="R92" i="14"/>
  <c r="Q92" i="14"/>
  <c r="P92" i="14"/>
  <c r="K92" i="14"/>
  <c r="I92" i="14"/>
  <c r="G92" i="14"/>
  <c r="AD91" i="14"/>
  <c r="AC91" i="14"/>
  <c r="J91" i="14"/>
  <c r="AA91" i="14"/>
  <c r="H91" i="14"/>
  <c r="Z91" i="14"/>
  <c r="T91" i="14"/>
  <c r="S91" i="14"/>
  <c r="R91" i="14"/>
  <c r="Q91" i="14"/>
  <c r="P91" i="14"/>
  <c r="K91" i="14"/>
  <c r="I91" i="14"/>
  <c r="G91" i="14"/>
  <c r="AD90" i="14"/>
  <c r="AC90" i="14"/>
  <c r="J90" i="14"/>
  <c r="AA90" i="14"/>
  <c r="H90" i="14"/>
  <c r="Z90" i="14"/>
  <c r="T90" i="14"/>
  <c r="S90" i="14"/>
  <c r="R90" i="14"/>
  <c r="Q90" i="14"/>
  <c r="P90" i="14"/>
  <c r="K90" i="14"/>
  <c r="I90" i="14"/>
  <c r="G90" i="14"/>
  <c r="AD89" i="14"/>
  <c r="AC89" i="14"/>
  <c r="J89" i="14"/>
  <c r="AA89" i="14"/>
  <c r="H89" i="14"/>
  <c r="Z89" i="14"/>
  <c r="T89" i="14"/>
  <c r="S89" i="14"/>
  <c r="R89" i="14"/>
  <c r="Q89" i="14"/>
  <c r="P89" i="14"/>
  <c r="K89" i="14"/>
  <c r="I89" i="14"/>
  <c r="G89" i="14"/>
  <c r="AD88" i="14"/>
  <c r="AC88" i="14"/>
  <c r="J88" i="14"/>
  <c r="AA88" i="14"/>
  <c r="H88" i="14"/>
  <c r="Z88" i="14"/>
  <c r="T88" i="14"/>
  <c r="S88" i="14"/>
  <c r="R88" i="14"/>
  <c r="Q88" i="14"/>
  <c r="P88" i="14"/>
  <c r="K88" i="14"/>
  <c r="I88" i="14"/>
  <c r="G88" i="14"/>
  <c r="AD87" i="14"/>
  <c r="AC87" i="14"/>
  <c r="J87" i="14"/>
  <c r="AA87" i="14"/>
  <c r="H87" i="14"/>
  <c r="Z87" i="14"/>
  <c r="T87" i="14"/>
  <c r="S87" i="14"/>
  <c r="R87" i="14"/>
  <c r="Q87" i="14"/>
  <c r="P87" i="14"/>
  <c r="K87" i="14"/>
  <c r="I87" i="14"/>
  <c r="G87" i="14"/>
  <c r="AD86" i="14"/>
  <c r="AC86" i="14"/>
  <c r="J86" i="14"/>
  <c r="AA86" i="14"/>
  <c r="H86" i="14"/>
  <c r="Z86" i="14"/>
  <c r="T86" i="14"/>
  <c r="S86" i="14"/>
  <c r="R86" i="14"/>
  <c r="Q86" i="14"/>
  <c r="P86" i="14"/>
  <c r="K86" i="14"/>
  <c r="I86" i="14"/>
  <c r="G86" i="14"/>
  <c r="AD85" i="14"/>
  <c r="AC85" i="14"/>
  <c r="J85" i="14"/>
  <c r="AA85" i="14"/>
  <c r="H85" i="14"/>
  <c r="Z85" i="14"/>
  <c r="T85" i="14"/>
  <c r="S85" i="14"/>
  <c r="R85" i="14"/>
  <c r="Q85" i="14"/>
  <c r="P85" i="14"/>
  <c r="K85" i="14"/>
  <c r="I85" i="14"/>
  <c r="G85" i="14"/>
  <c r="AD84" i="14"/>
  <c r="AC84" i="14"/>
  <c r="J84" i="14"/>
  <c r="AA84" i="14"/>
  <c r="H84" i="14"/>
  <c r="Z84" i="14"/>
  <c r="T84" i="14"/>
  <c r="S84" i="14"/>
  <c r="R84" i="14"/>
  <c r="Q84" i="14"/>
  <c r="P84" i="14"/>
  <c r="K84" i="14"/>
  <c r="I84" i="14"/>
  <c r="G84" i="14"/>
  <c r="AD83" i="14"/>
  <c r="AC83" i="14"/>
  <c r="J83" i="14"/>
  <c r="AA83" i="14"/>
  <c r="H83" i="14"/>
  <c r="Z83" i="14"/>
  <c r="T83" i="14"/>
  <c r="S83" i="14"/>
  <c r="R83" i="14"/>
  <c r="Q83" i="14"/>
  <c r="P83" i="14"/>
  <c r="K83" i="14"/>
  <c r="I83" i="14"/>
  <c r="G83" i="14"/>
  <c r="AD82" i="14"/>
  <c r="AC82" i="14"/>
  <c r="J82" i="14"/>
  <c r="AA82" i="14"/>
  <c r="H82" i="14"/>
  <c r="Z82" i="14"/>
  <c r="T82" i="14"/>
  <c r="S82" i="14"/>
  <c r="R82" i="14"/>
  <c r="Q82" i="14"/>
  <c r="P82" i="14"/>
  <c r="K82" i="14"/>
  <c r="I82" i="14"/>
  <c r="G82" i="14"/>
  <c r="AD81" i="14"/>
  <c r="AC81" i="14"/>
  <c r="J81" i="14"/>
  <c r="AA81" i="14"/>
  <c r="H81" i="14"/>
  <c r="Z81" i="14"/>
  <c r="T81" i="14"/>
  <c r="S81" i="14"/>
  <c r="R81" i="14"/>
  <c r="Q81" i="14"/>
  <c r="P81" i="14"/>
  <c r="K81" i="14"/>
  <c r="I81" i="14"/>
  <c r="G81" i="14"/>
  <c r="AD80" i="14"/>
  <c r="AC80" i="14"/>
  <c r="J80" i="14"/>
  <c r="AA80" i="14"/>
  <c r="H80" i="14"/>
  <c r="Z80" i="14"/>
  <c r="T80" i="14"/>
  <c r="S80" i="14"/>
  <c r="R80" i="14"/>
  <c r="Q80" i="14"/>
  <c r="P80" i="14"/>
  <c r="K80" i="14"/>
  <c r="I80" i="14"/>
  <c r="G80" i="14"/>
  <c r="AD79" i="14"/>
  <c r="AC79" i="14"/>
  <c r="J79" i="14"/>
  <c r="AA79" i="14"/>
  <c r="H79" i="14"/>
  <c r="Z79" i="14"/>
  <c r="T79" i="14"/>
  <c r="S79" i="14"/>
  <c r="R79" i="14"/>
  <c r="Q79" i="14"/>
  <c r="P79" i="14"/>
  <c r="K79" i="14"/>
  <c r="I79" i="14"/>
  <c r="G79" i="14"/>
  <c r="AD78" i="14"/>
  <c r="AC78" i="14"/>
  <c r="J78" i="14"/>
  <c r="AA78" i="14"/>
  <c r="H78" i="14"/>
  <c r="Z78" i="14"/>
  <c r="T78" i="14"/>
  <c r="S78" i="14"/>
  <c r="R78" i="14"/>
  <c r="Q78" i="14"/>
  <c r="P78" i="14"/>
  <c r="K78" i="14"/>
  <c r="I78" i="14"/>
  <c r="G78" i="14"/>
  <c r="AD77" i="14"/>
  <c r="AC77" i="14"/>
  <c r="J77" i="14"/>
  <c r="AA77" i="14"/>
  <c r="H77" i="14"/>
  <c r="Z77" i="14"/>
  <c r="T77" i="14"/>
  <c r="S77" i="14"/>
  <c r="R77" i="14"/>
  <c r="Q77" i="14"/>
  <c r="P77" i="14"/>
  <c r="K77" i="14"/>
  <c r="I77" i="14"/>
  <c r="G77" i="14"/>
  <c r="AD76" i="14"/>
  <c r="AC76" i="14"/>
  <c r="J76" i="14"/>
  <c r="AA76" i="14"/>
  <c r="H76" i="14"/>
  <c r="Z76" i="14"/>
  <c r="T76" i="14"/>
  <c r="S76" i="14"/>
  <c r="R76" i="14"/>
  <c r="Q76" i="14"/>
  <c r="P76" i="14"/>
  <c r="K76" i="14"/>
  <c r="I76" i="14"/>
  <c r="G76" i="14"/>
  <c r="AD75" i="14"/>
  <c r="AC75" i="14"/>
  <c r="J75" i="14"/>
  <c r="AA75" i="14"/>
  <c r="H75" i="14"/>
  <c r="Z75" i="14"/>
  <c r="T75" i="14"/>
  <c r="S75" i="14"/>
  <c r="R75" i="14"/>
  <c r="Q75" i="14"/>
  <c r="P75" i="14"/>
  <c r="K75" i="14"/>
  <c r="I75" i="14"/>
  <c r="G75" i="14"/>
  <c r="AD74" i="14"/>
  <c r="AC74" i="14"/>
  <c r="J74" i="14"/>
  <c r="AA74" i="14"/>
  <c r="H74" i="14"/>
  <c r="Z74" i="14"/>
  <c r="T74" i="14"/>
  <c r="S74" i="14"/>
  <c r="R74" i="14"/>
  <c r="Q74" i="14"/>
  <c r="P74" i="14"/>
  <c r="K74" i="14"/>
  <c r="I74" i="14"/>
  <c r="G74" i="14"/>
  <c r="AD73" i="14"/>
  <c r="AC73" i="14"/>
  <c r="J73" i="14"/>
  <c r="AA73" i="14"/>
  <c r="H73" i="14"/>
  <c r="Z73" i="14"/>
  <c r="T73" i="14"/>
  <c r="S73" i="14"/>
  <c r="R73" i="14"/>
  <c r="Q73" i="14"/>
  <c r="P73" i="14"/>
  <c r="K73" i="14"/>
  <c r="I73" i="14"/>
  <c r="G73" i="14"/>
  <c r="AD72" i="14"/>
  <c r="AC72" i="14"/>
  <c r="J72" i="14"/>
  <c r="AA72" i="14"/>
  <c r="H72" i="14"/>
  <c r="Z72" i="14"/>
  <c r="T72" i="14"/>
  <c r="S72" i="14"/>
  <c r="R72" i="14"/>
  <c r="Q72" i="14"/>
  <c r="P72" i="14"/>
  <c r="K72" i="14"/>
  <c r="I72" i="14"/>
  <c r="G72" i="14"/>
  <c r="AD71" i="14"/>
  <c r="AC71" i="14"/>
  <c r="J71" i="14"/>
  <c r="AA71" i="14"/>
  <c r="H71" i="14"/>
  <c r="Z71" i="14"/>
  <c r="T71" i="14"/>
  <c r="S71" i="14"/>
  <c r="R71" i="14"/>
  <c r="Q71" i="14"/>
  <c r="P71" i="14"/>
  <c r="K71" i="14"/>
  <c r="I71" i="14"/>
  <c r="G71" i="14"/>
  <c r="AD70" i="14"/>
  <c r="AC70" i="14"/>
  <c r="J70" i="14"/>
  <c r="AA70" i="14"/>
  <c r="H70" i="14"/>
  <c r="Z70" i="14"/>
  <c r="T70" i="14"/>
  <c r="S70" i="14"/>
  <c r="R70" i="14"/>
  <c r="Q70" i="14"/>
  <c r="P70" i="14"/>
  <c r="K70" i="14"/>
  <c r="I70" i="14"/>
  <c r="G70" i="14"/>
  <c r="AD69" i="14"/>
  <c r="AC69" i="14"/>
  <c r="J69" i="14"/>
  <c r="AA69" i="14"/>
  <c r="H69" i="14"/>
  <c r="Z69" i="14"/>
  <c r="T69" i="14"/>
  <c r="S69" i="14"/>
  <c r="R69" i="14"/>
  <c r="Q69" i="14"/>
  <c r="P69" i="14"/>
  <c r="K69" i="14"/>
  <c r="I69" i="14"/>
  <c r="G69" i="14"/>
  <c r="AD68" i="14"/>
  <c r="AC68" i="14"/>
  <c r="J68" i="14"/>
  <c r="AA68" i="14"/>
  <c r="H68" i="14"/>
  <c r="Z68" i="14"/>
  <c r="T68" i="14"/>
  <c r="S68" i="14"/>
  <c r="R68" i="14"/>
  <c r="Q68" i="14"/>
  <c r="P68" i="14"/>
  <c r="K68" i="14"/>
  <c r="I68" i="14"/>
  <c r="G68" i="14"/>
  <c r="AD67" i="14"/>
  <c r="AC67" i="14"/>
  <c r="J67" i="14"/>
  <c r="AA67" i="14"/>
  <c r="H67" i="14"/>
  <c r="Z67" i="14"/>
  <c r="T67" i="14"/>
  <c r="S67" i="14"/>
  <c r="R67" i="14"/>
  <c r="Q67" i="14"/>
  <c r="P67" i="14"/>
  <c r="K67" i="14"/>
  <c r="I67" i="14"/>
  <c r="G67" i="14"/>
  <c r="AD66" i="14"/>
  <c r="AC66" i="14"/>
  <c r="J66" i="14"/>
  <c r="AA66" i="14"/>
  <c r="H66" i="14"/>
  <c r="Z66" i="14"/>
  <c r="T66" i="14"/>
  <c r="S66" i="14"/>
  <c r="R66" i="14"/>
  <c r="Q66" i="14"/>
  <c r="P66" i="14"/>
  <c r="K66" i="14"/>
  <c r="I66" i="14"/>
  <c r="G66" i="14"/>
  <c r="AD65" i="14"/>
  <c r="AC65" i="14"/>
  <c r="J65" i="14"/>
  <c r="AA65" i="14"/>
  <c r="H65" i="14"/>
  <c r="Z65" i="14"/>
  <c r="T65" i="14"/>
  <c r="S65" i="14"/>
  <c r="R65" i="14"/>
  <c r="Q65" i="14"/>
  <c r="P65" i="14"/>
  <c r="K65" i="14"/>
  <c r="I65" i="14"/>
  <c r="G65" i="14"/>
  <c r="AD64" i="14"/>
  <c r="AC64" i="14"/>
  <c r="J64" i="14"/>
  <c r="AA64" i="14"/>
  <c r="H64" i="14"/>
  <c r="Z64" i="14"/>
  <c r="T64" i="14"/>
  <c r="S64" i="14"/>
  <c r="R64" i="14"/>
  <c r="Q64" i="14"/>
  <c r="P64" i="14"/>
  <c r="K64" i="14"/>
  <c r="I64" i="14"/>
  <c r="G64" i="14"/>
  <c r="AD63" i="14"/>
  <c r="AC63" i="14"/>
  <c r="J63" i="14"/>
  <c r="AA63" i="14"/>
  <c r="H63" i="14"/>
  <c r="Z63" i="14"/>
  <c r="T63" i="14"/>
  <c r="S63" i="14"/>
  <c r="R63" i="14"/>
  <c r="Q63" i="14"/>
  <c r="P63" i="14"/>
  <c r="K63" i="14"/>
  <c r="I63" i="14"/>
  <c r="G63" i="14"/>
  <c r="AD62" i="14"/>
  <c r="AC62" i="14"/>
  <c r="J62" i="14"/>
  <c r="AA62" i="14"/>
  <c r="H62" i="14"/>
  <c r="Z62" i="14"/>
  <c r="T62" i="14"/>
  <c r="S62" i="14"/>
  <c r="R62" i="14"/>
  <c r="Q62" i="14"/>
  <c r="P62" i="14"/>
  <c r="K62" i="14"/>
  <c r="I62" i="14"/>
  <c r="G62" i="14"/>
  <c r="AD61" i="14"/>
  <c r="AC61" i="14"/>
  <c r="J61" i="14"/>
  <c r="AA61" i="14"/>
  <c r="H61" i="14"/>
  <c r="Z61" i="14"/>
  <c r="T61" i="14"/>
  <c r="S61" i="14"/>
  <c r="R61" i="14"/>
  <c r="Q61" i="14"/>
  <c r="P61" i="14"/>
  <c r="K61" i="14"/>
  <c r="I61" i="14"/>
  <c r="G61" i="14"/>
  <c r="AD60" i="14"/>
  <c r="AC60" i="14"/>
  <c r="J60" i="14"/>
  <c r="AA60" i="14"/>
  <c r="H60" i="14"/>
  <c r="Z60" i="14"/>
  <c r="T60" i="14"/>
  <c r="S60" i="14"/>
  <c r="R60" i="14"/>
  <c r="Q60" i="14"/>
  <c r="P60" i="14"/>
  <c r="K60" i="14"/>
  <c r="I60" i="14"/>
  <c r="G60" i="14"/>
  <c r="AD59" i="14"/>
  <c r="AC59" i="14"/>
  <c r="J59" i="14"/>
  <c r="AA59" i="14"/>
  <c r="H59" i="14"/>
  <c r="Z59" i="14"/>
  <c r="T59" i="14"/>
  <c r="S59" i="14"/>
  <c r="R59" i="14"/>
  <c r="Q59" i="14"/>
  <c r="P59" i="14"/>
  <c r="K59" i="14"/>
  <c r="I59" i="14"/>
  <c r="G59" i="14"/>
  <c r="AD58" i="14"/>
  <c r="AC58" i="14"/>
  <c r="J58" i="14"/>
  <c r="AA58" i="14"/>
  <c r="H58" i="14"/>
  <c r="Z58" i="14"/>
  <c r="T58" i="14"/>
  <c r="S58" i="14"/>
  <c r="R58" i="14"/>
  <c r="Q58" i="14"/>
  <c r="P58" i="14"/>
  <c r="K58" i="14"/>
  <c r="I58" i="14"/>
  <c r="G58" i="14"/>
  <c r="AD57" i="14"/>
  <c r="AC57" i="14"/>
  <c r="J57" i="14"/>
  <c r="AA57" i="14"/>
  <c r="H57" i="14"/>
  <c r="Z57" i="14"/>
  <c r="T57" i="14"/>
  <c r="S57" i="14"/>
  <c r="R57" i="14"/>
  <c r="Q57" i="14"/>
  <c r="P57" i="14"/>
  <c r="K57" i="14"/>
  <c r="I57" i="14"/>
  <c r="G57" i="14"/>
  <c r="AD56" i="14"/>
  <c r="AC56" i="14"/>
  <c r="J56" i="14"/>
  <c r="AA56" i="14"/>
  <c r="H56" i="14"/>
  <c r="Z56" i="14"/>
  <c r="T56" i="14"/>
  <c r="S56" i="14"/>
  <c r="R56" i="14"/>
  <c r="Q56" i="14"/>
  <c r="P56" i="14"/>
  <c r="K56" i="14"/>
  <c r="I56" i="14"/>
  <c r="G56" i="14"/>
  <c r="S55" i="14"/>
  <c r="AD11" i="14"/>
  <c r="AD55" i="14"/>
  <c r="Q55" i="14"/>
  <c r="AC55" i="14"/>
  <c r="J55" i="14"/>
  <c r="AA55" i="14"/>
  <c r="H55" i="14"/>
  <c r="Z55" i="14"/>
  <c r="T55" i="14"/>
  <c r="R55" i="14"/>
  <c r="P55" i="14"/>
  <c r="K55" i="14"/>
  <c r="I55" i="14"/>
  <c r="G55" i="14"/>
  <c r="S54" i="14"/>
  <c r="AD54" i="14"/>
  <c r="Q54" i="14"/>
  <c r="AC54" i="14"/>
  <c r="J54" i="14"/>
  <c r="AA54" i="14"/>
  <c r="H54" i="14"/>
  <c r="Z54" i="14"/>
  <c r="T54" i="14"/>
  <c r="R54" i="14"/>
  <c r="P54" i="14"/>
  <c r="K54" i="14"/>
  <c r="I54" i="14"/>
  <c r="G54" i="14"/>
  <c r="S53" i="14"/>
  <c r="AD53" i="14"/>
  <c r="Q53" i="14"/>
  <c r="AC53" i="14"/>
  <c r="J53" i="14"/>
  <c r="AA53" i="14"/>
  <c r="H53" i="14"/>
  <c r="Z53" i="14"/>
  <c r="T53" i="14"/>
  <c r="R53" i="14"/>
  <c r="P53" i="14"/>
  <c r="K53" i="14"/>
  <c r="I53" i="14"/>
  <c r="G53" i="14"/>
  <c r="S52" i="14"/>
  <c r="AD52" i="14"/>
  <c r="Q52" i="14"/>
  <c r="AC52" i="14"/>
  <c r="J52" i="14"/>
  <c r="AA52" i="14"/>
  <c r="H52" i="14"/>
  <c r="Z52" i="14"/>
  <c r="T52" i="14"/>
  <c r="R52" i="14"/>
  <c r="P52" i="14"/>
  <c r="K52" i="14"/>
  <c r="I52" i="14"/>
  <c r="G52" i="14"/>
  <c r="S51" i="14"/>
  <c r="AD51" i="14"/>
  <c r="Q51" i="14"/>
  <c r="AC51" i="14"/>
  <c r="J51" i="14"/>
  <c r="AA51" i="14"/>
  <c r="H51" i="14"/>
  <c r="Z51" i="14"/>
  <c r="T51" i="14"/>
  <c r="R51" i="14"/>
  <c r="P51" i="14"/>
  <c r="K51" i="14"/>
  <c r="I51" i="14"/>
  <c r="G51" i="14"/>
  <c r="S50" i="14"/>
  <c r="AD50" i="14"/>
  <c r="Q50" i="14"/>
  <c r="AC50" i="14"/>
  <c r="J50" i="14"/>
  <c r="AA50" i="14"/>
  <c r="H50" i="14"/>
  <c r="Z50" i="14"/>
  <c r="T50" i="14"/>
  <c r="R50" i="14"/>
  <c r="P50" i="14"/>
  <c r="K50" i="14"/>
  <c r="I50" i="14"/>
  <c r="G50" i="14"/>
  <c r="S49" i="14"/>
  <c r="AD49" i="14"/>
  <c r="Q49" i="14"/>
  <c r="AC49" i="14"/>
  <c r="J49" i="14"/>
  <c r="AA49" i="14"/>
  <c r="H49" i="14"/>
  <c r="Z49" i="14"/>
  <c r="T49" i="14"/>
  <c r="R49" i="14"/>
  <c r="P49" i="14"/>
  <c r="K49" i="14"/>
  <c r="I49" i="14"/>
  <c r="G49" i="14"/>
  <c r="S48" i="14"/>
  <c r="AD48" i="14"/>
  <c r="Q48" i="14"/>
  <c r="AC48" i="14"/>
  <c r="J48" i="14"/>
  <c r="AA48" i="14"/>
  <c r="H48" i="14"/>
  <c r="Z48" i="14"/>
  <c r="T48" i="14"/>
  <c r="R48" i="14"/>
  <c r="P48" i="14"/>
  <c r="K48" i="14"/>
  <c r="I48" i="14"/>
  <c r="G48" i="14"/>
  <c r="S47" i="14"/>
  <c r="AD47" i="14"/>
  <c r="Q47" i="14"/>
  <c r="AC47" i="14"/>
  <c r="J47" i="14"/>
  <c r="AA47" i="14"/>
  <c r="H47" i="14"/>
  <c r="Z47" i="14"/>
  <c r="T47" i="14"/>
  <c r="R47" i="14"/>
  <c r="P47" i="14"/>
  <c r="K47" i="14"/>
  <c r="I47" i="14"/>
  <c r="G47" i="14"/>
  <c r="S46" i="14"/>
  <c r="AD46" i="14"/>
  <c r="Q46" i="14"/>
  <c r="AC46" i="14"/>
  <c r="J46" i="14"/>
  <c r="AA46" i="14"/>
  <c r="H46" i="14"/>
  <c r="Z46" i="14"/>
  <c r="T46" i="14"/>
  <c r="R46" i="14"/>
  <c r="P46" i="14"/>
  <c r="K46" i="14"/>
  <c r="I46" i="14"/>
  <c r="G46" i="14"/>
  <c r="S45" i="14"/>
  <c r="AD45" i="14"/>
  <c r="Q45" i="14"/>
  <c r="AC45" i="14"/>
  <c r="J45" i="14"/>
  <c r="AA45" i="14"/>
  <c r="H45" i="14"/>
  <c r="Z45" i="14"/>
  <c r="T45" i="14"/>
  <c r="R45" i="14"/>
  <c r="P45" i="14"/>
  <c r="K45" i="14"/>
  <c r="I45" i="14"/>
  <c r="G45" i="14"/>
  <c r="S44" i="14"/>
  <c r="AD44" i="14"/>
  <c r="Q44" i="14"/>
  <c r="AC44" i="14"/>
  <c r="J44" i="14"/>
  <c r="AA44" i="14"/>
  <c r="H44" i="14"/>
  <c r="Z44" i="14"/>
  <c r="T44" i="14"/>
  <c r="R44" i="14"/>
  <c r="P44" i="14"/>
  <c r="K44" i="14"/>
  <c r="I44" i="14"/>
  <c r="G44" i="14"/>
  <c r="S43" i="14"/>
  <c r="AD43" i="14"/>
  <c r="Q43" i="14"/>
  <c r="AC43" i="14"/>
  <c r="J43" i="14"/>
  <c r="AA43" i="14"/>
  <c r="H43" i="14"/>
  <c r="Z43" i="14"/>
  <c r="T43" i="14"/>
  <c r="R43" i="14"/>
  <c r="P43" i="14"/>
  <c r="K43" i="14"/>
  <c r="I43" i="14"/>
  <c r="G43" i="14"/>
  <c r="S42" i="14"/>
  <c r="AD42" i="14"/>
  <c r="Q42" i="14"/>
  <c r="AC42" i="14"/>
  <c r="J42" i="14"/>
  <c r="AA42" i="14"/>
  <c r="H42" i="14"/>
  <c r="Z42" i="14"/>
  <c r="T42" i="14"/>
  <c r="R42" i="14"/>
  <c r="P42" i="14"/>
  <c r="K42" i="14"/>
  <c r="I42" i="14"/>
  <c r="G42" i="14"/>
  <c r="S41" i="14"/>
  <c r="AD41" i="14"/>
  <c r="Q41" i="14"/>
  <c r="AC41" i="14"/>
  <c r="J41" i="14"/>
  <c r="AA41" i="14"/>
  <c r="H41" i="14"/>
  <c r="Z41" i="14"/>
  <c r="T41" i="14"/>
  <c r="R41" i="14"/>
  <c r="P41" i="14"/>
  <c r="K41" i="14"/>
  <c r="I41" i="14"/>
  <c r="G41" i="14"/>
  <c r="S40" i="14"/>
  <c r="AD40" i="14"/>
  <c r="Q40" i="14"/>
  <c r="AC40" i="14"/>
  <c r="J40" i="14"/>
  <c r="AA40" i="14"/>
  <c r="H40" i="14"/>
  <c r="Z40" i="14"/>
  <c r="T40" i="14"/>
  <c r="R40" i="14"/>
  <c r="P40" i="14"/>
  <c r="K40" i="14"/>
  <c r="I40" i="14"/>
  <c r="G40" i="14"/>
  <c r="S39" i="14"/>
  <c r="AD39" i="14"/>
  <c r="Q39" i="14"/>
  <c r="AC39" i="14"/>
  <c r="J39" i="14"/>
  <c r="AA39" i="14"/>
  <c r="H39" i="14"/>
  <c r="Z39" i="14"/>
  <c r="T39" i="14"/>
  <c r="R39" i="14"/>
  <c r="P39" i="14"/>
  <c r="K39" i="14"/>
  <c r="I39" i="14"/>
  <c r="G39" i="14"/>
  <c r="S38" i="14"/>
  <c r="AD38" i="14"/>
  <c r="Q38" i="14"/>
  <c r="AC38" i="14"/>
  <c r="J38" i="14"/>
  <c r="AA38" i="14"/>
  <c r="H38" i="14"/>
  <c r="Z38" i="14"/>
  <c r="T38" i="14"/>
  <c r="R38" i="14"/>
  <c r="P38" i="14"/>
  <c r="K38" i="14"/>
  <c r="I38" i="14"/>
  <c r="G38" i="14"/>
  <c r="S37" i="14"/>
  <c r="AD37" i="14"/>
  <c r="Q37" i="14"/>
  <c r="AC37" i="14"/>
  <c r="J37" i="14"/>
  <c r="AA37" i="14"/>
  <c r="H37" i="14"/>
  <c r="Z37" i="14"/>
  <c r="T37" i="14"/>
  <c r="R37" i="14"/>
  <c r="P37" i="14"/>
  <c r="K37" i="14"/>
  <c r="I37" i="14"/>
  <c r="G37" i="14"/>
  <c r="S36" i="14"/>
  <c r="AD36" i="14"/>
  <c r="Q36" i="14"/>
  <c r="AC36" i="14"/>
  <c r="J36" i="14"/>
  <c r="AA36" i="14"/>
  <c r="H36" i="14"/>
  <c r="Z36" i="14"/>
  <c r="T36" i="14"/>
  <c r="R36" i="14"/>
  <c r="P36" i="14"/>
  <c r="K36" i="14"/>
  <c r="I36" i="14"/>
  <c r="G36" i="14"/>
  <c r="S35" i="14"/>
  <c r="AD35" i="14"/>
  <c r="Q35" i="14"/>
  <c r="AC35" i="14"/>
  <c r="J35" i="14"/>
  <c r="AA35" i="14"/>
  <c r="H35" i="14"/>
  <c r="Z35" i="14"/>
  <c r="T35" i="14"/>
  <c r="R35" i="14"/>
  <c r="P35" i="14"/>
  <c r="K35" i="14"/>
  <c r="I35" i="14"/>
  <c r="G35" i="14"/>
  <c r="S34" i="14"/>
  <c r="AD34" i="14"/>
  <c r="Q34" i="14"/>
  <c r="AC34" i="14"/>
  <c r="J34" i="14"/>
  <c r="AA34" i="14"/>
  <c r="H34" i="14"/>
  <c r="Z34" i="14"/>
  <c r="T34" i="14"/>
  <c r="R34" i="14"/>
  <c r="P34" i="14"/>
  <c r="K34" i="14"/>
  <c r="I34" i="14"/>
  <c r="G34" i="14"/>
  <c r="S33" i="14"/>
  <c r="AD33" i="14"/>
  <c r="Q33" i="14"/>
  <c r="AC33" i="14"/>
  <c r="J33" i="14"/>
  <c r="AA33" i="14"/>
  <c r="H33" i="14"/>
  <c r="Z33" i="14"/>
  <c r="T33" i="14"/>
  <c r="R33" i="14"/>
  <c r="P33" i="14"/>
  <c r="K33" i="14"/>
  <c r="I33" i="14"/>
  <c r="G33" i="14"/>
  <c r="S32" i="14"/>
  <c r="AD32" i="14"/>
  <c r="Q32" i="14"/>
  <c r="AC32" i="14"/>
  <c r="J32" i="14"/>
  <c r="AA32" i="14"/>
  <c r="H32" i="14"/>
  <c r="Z32" i="14"/>
  <c r="T32" i="14"/>
  <c r="R32" i="14"/>
  <c r="P32" i="14"/>
  <c r="K32" i="14"/>
  <c r="I32" i="14"/>
  <c r="G32" i="14"/>
  <c r="S31" i="14"/>
  <c r="AD31" i="14"/>
  <c r="Q31" i="14"/>
  <c r="AC31" i="14"/>
  <c r="J31" i="14"/>
  <c r="AA31" i="14"/>
  <c r="H31" i="14"/>
  <c r="Z31" i="14"/>
  <c r="T31" i="14"/>
  <c r="R31" i="14"/>
  <c r="P31" i="14"/>
  <c r="K31" i="14"/>
  <c r="I31" i="14"/>
  <c r="G31" i="14"/>
  <c r="S30" i="14"/>
  <c r="AD30" i="14"/>
  <c r="Q30" i="14"/>
  <c r="AC30" i="14"/>
  <c r="J30" i="14"/>
  <c r="AA30" i="14"/>
  <c r="H30" i="14"/>
  <c r="Z30" i="14"/>
  <c r="T30" i="14"/>
  <c r="R30" i="14"/>
  <c r="P30" i="14"/>
  <c r="K30" i="14"/>
  <c r="I30" i="14"/>
  <c r="G30" i="14"/>
  <c r="S29" i="14"/>
  <c r="AD29" i="14"/>
  <c r="Q29" i="14"/>
  <c r="AC29" i="14"/>
  <c r="J29" i="14"/>
  <c r="AA29" i="14"/>
  <c r="H29" i="14"/>
  <c r="Z29" i="14"/>
  <c r="T29" i="14"/>
  <c r="R29" i="14"/>
  <c r="P29" i="14"/>
  <c r="K29" i="14"/>
  <c r="I29" i="14"/>
  <c r="G29" i="14"/>
  <c r="S28" i="14"/>
  <c r="AD28" i="14"/>
  <c r="Q28" i="14"/>
  <c r="AC28" i="14"/>
  <c r="J28" i="14"/>
  <c r="AA28" i="14"/>
  <c r="H28" i="14"/>
  <c r="Z28" i="14"/>
  <c r="T28" i="14"/>
  <c r="R28" i="14"/>
  <c r="P28" i="14"/>
  <c r="K28" i="14"/>
  <c r="I28" i="14"/>
  <c r="G28" i="14"/>
  <c r="S27" i="14"/>
  <c r="AD27" i="14"/>
  <c r="Q27" i="14"/>
  <c r="AC27" i="14"/>
  <c r="J27" i="14"/>
  <c r="AA27" i="14"/>
  <c r="H27" i="14"/>
  <c r="Z27" i="14"/>
  <c r="T27" i="14"/>
  <c r="R27" i="14"/>
  <c r="P27" i="14"/>
  <c r="K27" i="14"/>
  <c r="I27" i="14"/>
  <c r="G27" i="14"/>
  <c r="S26" i="14"/>
  <c r="AD26" i="14"/>
  <c r="Q26" i="14"/>
  <c r="AC26" i="14"/>
  <c r="J26" i="14"/>
  <c r="AA26" i="14"/>
  <c r="H26" i="14"/>
  <c r="Z26" i="14"/>
  <c r="T26" i="14"/>
  <c r="R26" i="14"/>
  <c r="P26" i="14"/>
  <c r="K26" i="14"/>
  <c r="I26" i="14"/>
  <c r="G26" i="14"/>
  <c r="S25" i="14"/>
  <c r="AD25" i="14"/>
  <c r="Q25" i="14"/>
  <c r="AC25" i="14"/>
  <c r="J25" i="14"/>
  <c r="AA25" i="14"/>
  <c r="H25" i="14"/>
  <c r="Z25" i="14"/>
  <c r="T25" i="14"/>
  <c r="R25" i="14"/>
  <c r="P25" i="14"/>
  <c r="K25" i="14"/>
  <c r="I25" i="14"/>
  <c r="G25" i="14"/>
  <c r="S24" i="14"/>
  <c r="AD24" i="14"/>
  <c r="Q24" i="14"/>
  <c r="AC24" i="14"/>
  <c r="J24" i="14"/>
  <c r="AA24" i="14"/>
  <c r="H24" i="14"/>
  <c r="Z24" i="14"/>
  <c r="T24" i="14"/>
  <c r="R24" i="14"/>
  <c r="P24" i="14"/>
  <c r="K24" i="14"/>
  <c r="I24" i="14"/>
  <c r="G24" i="14"/>
  <c r="S23" i="14"/>
  <c r="AD23" i="14"/>
  <c r="Q23" i="14"/>
  <c r="AC23" i="14"/>
  <c r="J23" i="14"/>
  <c r="AA23" i="14" s="1"/>
  <c r="H23" i="14"/>
  <c r="Z23" i="14" s="1"/>
  <c r="T23" i="14"/>
  <c r="R23" i="14"/>
  <c r="P23" i="14"/>
  <c r="K23" i="14"/>
  <c r="I23" i="14"/>
  <c r="G23" i="14"/>
  <c r="S22" i="14"/>
  <c r="AD22" i="14"/>
  <c r="Q22" i="14"/>
  <c r="AC22" i="14"/>
  <c r="J22" i="14"/>
  <c r="AA22" i="14" s="1"/>
  <c r="H22" i="14"/>
  <c r="Z22" i="14" s="1"/>
  <c r="T22" i="14"/>
  <c r="R22" i="14"/>
  <c r="P22" i="14"/>
  <c r="K22" i="14"/>
  <c r="I22" i="14"/>
  <c r="G22" i="14"/>
  <c r="S21" i="14"/>
  <c r="AD21" i="14"/>
  <c r="Q21" i="14"/>
  <c r="AC21" i="14"/>
  <c r="J21" i="14"/>
  <c r="AA21" i="14" s="1"/>
  <c r="H21" i="14"/>
  <c r="Z21" i="14" s="1"/>
  <c r="T21" i="14"/>
  <c r="R21" i="14"/>
  <c r="P21" i="14"/>
  <c r="K21" i="14"/>
  <c r="I21" i="14"/>
  <c r="G21" i="14"/>
  <c r="S20" i="14"/>
  <c r="AD20" i="14" s="1"/>
  <c r="Q20" i="14"/>
  <c r="AC20" i="14" s="1"/>
  <c r="J20" i="14"/>
  <c r="AA20" i="14" s="1"/>
  <c r="H20" i="14"/>
  <c r="Z20" i="14" s="1"/>
  <c r="T20" i="14"/>
  <c r="R20" i="14"/>
  <c r="P20" i="14"/>
  <c r="K20" i="14"/>
  <c r="I20" i="14"/>
  <c r="G20" i="14"/>
  <c r="S19" i="14"/>
  <c r="AD19" i="14"/>
  <c r="Q19" i="14"/>
  <c r="AC19" i="14"/>
  <c r="J19" i="14"/>
  <c r="AA19" i="14" s="1"/>
  <c r="H19" i="14"/>
  <c r="Z19" i="14" s="1"/>
  <c r="T19" i="14"/>
  <c r="R19" i="14"/>
  <c r="P19" i="14"/>
  <c r="K19" i="14"/>
  <c r="I19" i="14"/>
  <c r="G19" i="14"/>
  <c r="S18" i="14"/>
  <c r="AD18" i="14"/>
  <c r="Q18" i="14"/>
  <c r="AC18" i="14"/>
  <c r="J18" i="14"/>
  <c r="AA18" i="14" s="1"/>
  <c r="H18" i="14"/>
  <c r="Z18" i="14" s="1"/>
  <c r="T18" i="14"/>
  <c r="R18" i="14"/>
  <c r="P18" i="14"/>
  <c r="K18" i="14"/>
  <c r="I18" i="14"/>
  <c r="G18" i="14"/>
  <c r="S17" i="14"/>
  <c r="AD17" i="14" s="1"/>
  <c r="Q17" i="14"/>
  <c r="AC17" i="14" s="1"/>
  <c r="J17" i="14"/>
  <c r="AA17" i="14" s="1"/>
  <c r="H17" i="14"/>
  <c r="Z17" i="14" s="1"/>
  <c r="T17" i="14"/>
  <c r="R17" i="14"/>
  <c r="P17" i="14"/>
  <c r="K17" i="14"/>
  <c r="I17" i="14"/>
  <c r="G17" i="14"/>
  <c r="Q10" i="15"/>
  <c r="P10" i="15"/>
  <c r="G10" i="15"/>
  <c r="W10" i="15"/>
  <c r="N10" i="15"/>
  <c r="H10" i="15"/>
  <c r="E11" i="14"/>
  <c r="O11" i="14"/>
  <c r="F11" i="14"/>
  <c r="N11" i="14"/>
  <c r="AD175" i="14"/>
  <c r="AC175" i="14"/>
  <c r="J175" i="14"/>
  <c r="AA175" i="14"/>
  <c r="H175" i="14"/>
  <c r="Z175" i="14"/>
  <c r="T175" i="14"/>
  <c r="S175" i="14"/>
  <c r="R175" i="14"/>
  <c r="Q175" i="14"/>
  <c r="P175" i="14"/>
  <c r="K175" i="14"/>
  <c r="I175" i="14"/>
  <c r="G175" i="14"/>
  <c r="AD174" i="14"/>
  <c r="AC174" i="14"/>
  <c r="J174" i="14"/>
  <c r="AA174" i="14"/>
  <c r="H174" i="14"/>
  <c r="Z174" i="14"/>
  <c r="T174" i="14"/>
  <c r="S174" i="14"/>
  <c r="R174" i="14"/>
  <c r="Q174" i="14"/>
  <c r="P174" i="14"/>
  <c r="K174" i="14"/>
  <c r="I174" i="14"/>
  <c r="G174" i="14"/>
  <c r="AD173" i="14"/>
  <c r="AC173" i="14"/>
  <c r="J173" i="14"/>
  <c r="AA173" i="14"/>
  <c r="H173" i="14"/>
  <c r="Z173" i="14"/>
  <c r="T173" i="14"/>
  <c r="S173" i="14"/>
  <c r="R173" i="14"/>
  <c r="Q173" i="14"/>
  <c r="P173" i="14"/>
  <c r="K173" i="14"/>
  <c r="I173" i="14"/>
  <c r="G173" i="14"/>
  <c r="AD172" i="14"/>
  <c r="AC172" i="14"/>
  <c r="J172" i="14"/>
  <c r="AA172" i="14"/>
  <c r="H172" i="14"/>
  <c r="Z172" i="14"/>
  <c r="T172" i="14"/>
  <c r="S172" i="14"/>
  <c r="R172" i="14"/>
  <c r="Q172" i="14"/>
  <c r="P172" i="14"/>
  <c r="K172" i="14"/>
  <c r="I172" i="14"/>
  <c r="G172" i="14"/>
  <c r="AD171" i="14"/>
  <c r="AC171" i="14"/>
  <c r="J171" i="14"/>
  <c r="AA171" i="14"/>
  <c r="H171" i="14"/>
  <c r="Z171" i="14"/>
  <c r="T171" i="14"/>
  <c r="S171" i="14"/>
  <c r="R171" i="14"/>
  <c r="Q171" i="14"/>
  <c r="P171" i="14"/>
  <c r="K171" i="14"/>
  <c r="I171" i="14"/>
  <c r="G171" i="14"/>
  <c r="AD170" i="14"/>
  <c r="AC170" i="14"/>
  <c r="J170" i="14"/>
  <c r="AA170" i="14"/>
  <c r="H170" i="14"/>
  <c r="Z170" i="14"/>
  <c r="T170" i="14"/>
  <c r="S170" i="14"/>
  <c r="R170" i="14"/>
  <c r="Q170" i="14"/>
  <c r="P170" i="14"/>
  <c r="K170" i="14"/>
  <c r="I170" i="14"/>
  <c r="G170" i="14"/>
  <c r="AD169" i="14"/>
  <c r="AC169" i="14"/>
  <c r="J169" i="14"/>
  <c r="AA169" i="14"/>
  <c r="H169" i="14"/>
  <c r="Z169" i="14"/>
  <c r="T169" i="14"/>
  <c r="S169" i="14"/>
  <c r="R169" i="14"/>
  <c r="Q169" i="14"/>
  <c r="P169" i="14"/>
  <c r="K169" i="14"/>
  <c r="I169" i="14"/>
  <c r="G169" i="14"/>
  <c r="AD168" i="14"/>
  <c r="AC168" i="14"/>
  <c r="J168" i="14"/>
  <c r="AA168" i="14"/>
  <c r="H168" i="14"/>
  <c r="Z168" i="14"/>
  <c r="T168" i="14"/>
  <c r="S168" i="14"/>
  <c r="R168" i="14"/>
  <c r="Q168" i="14"/>
  <c r="P168" i="14"/>
  <c r="K168" i="14"/>
  <c r="I168" i="14"/>
  <c r="G168" i="14"/>
  <c r="AD167" i="14"/>
  <c r="AC167" i="14"/>
  <c r="J167" i="14"/>
  <c r="AA167" i="14"/>
  <c r="H167" i="14"/>
  <c r="Z167" i="14"/>
  <c r="T167" i="14"/>
  <c r="S167" i="14"/>
  <c r="R167" i="14"/>
  <c r="Q167" i="14"/>
  <c r="P167" i="14"/>
  <c r="K167" i="14"/>
  <c r="I167" i="14"/>
  <c r="G167" i="14"/>
  <c r="AD166" i="14"/>
  <c r="AC166" i="14"/>
  <c r="J166" i="14"/>
  <c r="AA166" i="14"/>
  <c r="H166" i="14"/>
  <c r="Z166" i="14"/>
  <c r="T166" i="14"/>
  <c r="S166" i="14"/>
  <c r="R166" i="14"/>
  <c r="Q166" i="14"/>
  <c r="P166" i="14"/>
  <c r="K166" i="14"/>
  <c r="I166" i="14"/>
  <c r="G166" i="14"/>
  <c r="AD165" i="14"/>
  <c r="AC165" i="14"/>
  <c r="J165" i="14"/>
  <c r="AA165" i="14"/>
  <c r="H165" i="14"/>
  <c r="Z165" i="14"/>
  <c r="T165" i="14"/>
  <c r="S165" i="14"/>
  <c r="R165" i="14"/>
  <c r="Q165" i="14"/>
  <c r="P165" i="14"/>
  <c r="K165" i="14"/>
  <c r="I165" i="14"/>
  <c r="G165" i="14"/>
  <c r="AD164" i="14"/>
  <c r="AC164" i="14"/>
  <c r="J164" i="14"/>
  <c r="AA164" i="14"/>
  <c r="H164" i="14"/>
  <c r="Z164" i="14"/>
  <c r="T164" i="14"/>
  <c r="S164" i="14"/>
  <c r="R164" i="14"/>
  <c r="Q164" i="14"/>
  <c r="P164" i="14"/>
  <c r="K164" i="14"/>
  <c r="I164" i="14"/>
  <c r="G164" i="14"/>
  <c r="AD163" i="14"/>
  <c r="AC163" i="14"/>
  <c r="J163" i="14"/>
  <c r="AA163" i="14"/>
  <c r="H163" i="14"/>
  <c r="Z163" i="14"/>
  <c r="T163" i="14"/>
  <c r="S163" i="14"/>
  <c r="R163" i="14"/>
  <c r="Q163" i="14"/>
  <c r="P163" i="14"/>
  <c r="K163" i="14"/>
  <c r="I163" i="14"/>
  <c r="G163" i="14"/>
  <c r="AD162" i="14"/>
  <c r="AC162" i="14"/>
  <c r="J162" i="14"/>
  <c r="AA162" i="14"/>
  <c r="H162" i="14"/>
  <c r="Z162" i="14"/>
  <c r="T162" i="14"/>
  <c r="S162" i="14"/>
  <c r="R162" i="14"/>
  <c r="Q162" i="14"/>
  <c r="P162" i="14"/>
  <c r="K162" i="14"/>
  <c r="I162" i="14"/>
  <c r="G162" i="14"/>
  <c r="AD161" i="14"/>
  <c r="AC161" i="14"/>
  <c r="J161" i="14"/>
  <c r="AA161" i="14"/>
  <c r="H161" i="14"/>
  <c r="Z161" i="14"/>
  <c r="T161" i="14"/>
  <c r="S161" i="14"/>
  <c r="R161" i="14"/>
  <c r="Q161" i="14"/>
  <c r="P161" i="14"/>
  <c r="K161" i="14"/>
  <c r="I161" i="14"/>
  <c r="G161" i="14"/>
  <c r="AD190" i="14"/>
  <c r="AC190" i="14"/>
  <c r="J190" i="14"/>
  <c r="AA190" i="14"/>
  <c r="H190" i="14"/>
  <c r="Z190" i="14"/>
  <c r="T190" i="14"/>
  <c r="S190" i="14"/>
  <c r="R190" i="14"/>
  <c r="Q190" i="14"/>
  <c r="P190" i="14"/>
  <c r="K190" i="14"/>
  <c r="I190" i="14"/>
  <c r="G190" i="14"/>
  <c r="AD189" i="14"/>
  <c r="AC189" i="14"/>
  <c r="J189" i="14"/>
  <c r="AA189" i="14"/>
  <c r="H189" i="14"/>
  <c r="Z189" i="14"/>
  <c r="T189" i="14"/>
  <c r="S189" i="14"/>
  <c r="R189" i="14"/>
  <c r="Q189" i="14"/>
  <c r="P189" i="14"/>
  <c r="K189" i="14"/>
  <c r="I189" i="14"/>
  <c r="G189" i="14"/>
  <c r="AD188" i="14"/>
  <c r="AC188" i="14"/>
  <c r="J188" i="14"/>
  <c r="AA188" i="14"/>
  <c r="H188" i="14"/>
  <c r="Z188" i="14"/>
  <c r="T188" i="14"/>
  <c r="S188" i="14"/>
  <c r="R188" i="14"/>
  <c r="Q188" i="14"/>
  <c r="P188" i="14"/>
  <c r="K188" i="14"/>
  <c r="I188" i="14"/>
  <c r="G188" i="14"/>
  <c r="AD187" i="14"/>
  <c r="AC187" i="14"/>
  <c r="J187" i="14"/>
  <c r="AA187" i="14"/>
  <c r="H187" i="14"/>
  <c r="Z187" i="14"/>
  <c r="T187" i="14"/>
  <c r="S187" i="14"/>
  <c r="R187" i="14"/>
  <c r="Q187" i="14"/>
  <c r="P187" i="14"/>
  <c r="K187" i="14"/>
  <c r="I187" i="14"/>
  <c r="G187" i="14"/>
  <c r="AD186" i="14"/>
  <c r="AC186" i="14"/>
  <c r="J186" i="14"/>
  <c r="AA186" i="14"/>
  <c r="H186" i="14"/>
  <c r="Z186" i="14"/>
  <c r="T186" i="14"/>
  <c r="S186" i="14"/>
  <c r="R186" i="14"/>
  <c r="Q186" i="14"/>
  <c r="P186" i="14"/>
  <c r="K186" i="14"/>
  <c r="I186" i="14"/>
  <c r="G186" i="14"/>
  <c r="AD185" i="14"/>
  <c r="AC185" i="14"/>
  <c r="J185" i="14"/>
  <c r="AA185" i="14"/>
  <c r="H185" i="14"/>
  <c r="Z185" i="14"/>
  <c r="T185" i="14"/>
  <c r="S185" i="14"/>
  <c r="R185" i="14"/>
  <c r="Q185" i="14"/>
  <c r="P185" i="14"/>
  <c r="K185" i="14"/>
  <c r="I185" i="14"/>
  <c r="G185" i="14"/>
  <c r="AD184" i="14"/>
  <c r="AC184" i="14"/>
  <c r="J184" i="14"/>
  <c r="AA184" i="14"/>
  <c r="H184" i="14"/>
  <c r="Z184" i="14"/>
  <c r="T184" i="14"/>
  <c r="S184" i="14"/>
  <c r="R184" i="14"/>
  <c r="Q184" i="14"/>
  <c r="P184" i="14"/>
  <c r="K184" i="14"/>
  <c r="I184" i="14"/>
  <c r="G184" i="14"/>
  <c r="AD183" i="14"/>
  <c r="AC183" i="14"/>
  <c r="J183" i="14"/>
  <c r="AA183" i="14"/>
  <c r="H183" i="14"/>
  <c r="Z183" i="14"/>
  <c r="T183" i="14"/>
  <c r="S183" i="14"/>
  <c r="R183" i="14"/>
  <c r="Q183" i="14"/>
  <c r="P183" i="14"/>
  <c r="K183" i="14"/>
  <c r="I183" i="14"/>
  <c r="G183" i="14"/>
  <c r="AD182" i="14"/>
  <c r="AC182" i="14"/>
  <c r="J182" i="14"/>
  <c r="AA182" i="14"/>
  <c r="H182" i="14"/>
  <c r="Z182" i="14"/>
  <c r="T182" i="14"/>
  <c r="S182" i="14"/>
  <c r="R182" i="14"/>
  <c r="Q182" i="14"/>
  <c r="P182" i="14"/>
  <c r="K182" i="14"/>
  <c r="I182" i="14"/>
  <c r="G182" i="14"/>
  <c r="AD181" i="14"/>
  <c r="AC181" i="14"/>
  <c r="J181" i="14"/>
  <c r="AA181" i="14"/>
  <c r="H181" i="14"/>
  <c r="Z181" i="14"/>
  <c r="T181" i="14"/>
  <c r="S181" i="14"/>
  <c r="R181" i="14"/>
  <c r="Q181" i="14"/>
  <c r="P181" i="14"/>
  <c r="K181" i="14"/>
  <c r="I181" i="14"/>
  <c r="G181" i="14"/>
  <c r="AD180" i="14"/>
  <c r="AC180" i="14"/>
  <c r="J180" i="14"/>
  <c r="AA180" i="14"/>
  <c r="H180" i="14"/>
  <c r="Z180" i="14"/>
  <c r="T180" i="14"/>
  <c r="S180" i="14"/>
  <c r="R180" i="14"/>
  <c r="Q180" i="14"/>
  <c r="P180" i="14"/>
  <c r="K180" i="14"/>
  <c r="I180" i="14"/>
  <c r="G180" i="14"/>
  <c r="AD179" i="14"/>
  <c r="AC179" i="14"/>
  <c r="J179" i="14"/>
  <c r="AA179" i="14"/>
  <c r="H179" i="14"/>
  <c r="Z179" i="14"/>
  <c r="T179" i="14"/>
  <c r="S179" i="14"/>
  <c r="R179" i="14"/>
  <c r="Q179" i="14"/>
  <c r="P179" i="14"/>
  <c r="K179" i="14"/>
  <c r="I179" i="14"/>
  <c r="G179" i="14"/>
  <c r="AD178" i="14"/>
  <c r="AC178" i="14"/>
  <c r="J178" i="14"/>
  <c r="AA178" i="14"/>
  <c r="H178" i="14"/>
  <c r="Z178" i="14"/>
  <c r="T178" i="14"/>
  <c r="S178" i="14"/>
  <c r="R178" i="14"/>
  <c r="Q178" i="14"/>
  <c r="P178" i="14"/>
  <c r="K178" i="14"/>
  <c r="I178" i="14"/>
  <c r="G178" i="14"/>
  <c r="AD177" i="14"/>
  <c r="AC177" i="14"/>
  <c r="J177" i="14"/>
  <c r="AA177" i="14"/>
  <c r="H177" i="14"/>
  <c r="Z177" i="14"/>
  <c r="T177" i="14"/>
  <c r="S177" i="14"/>
  <c r="R177" i="14"/>
  <c r="Q177" i="14"/>
  <c r="P177" i="14"/>
  <c r="K177" i="14"/>
  <c r="I177" i="14"/>
  <c r="G177" i="14"/>
  <c r="AD176" i="14"/>
  <c r="AC176" i="14"/>
  <c r="J176" i="14"/>
  <c r="AA176" i="14"/>
  <c r="H176" i="14"/>
  <c r="Z176" i="14"/>
  <c r="T176" i="14"/>
  <c r="S176" i="14"/>
  <c r="R176" i="14"/>
  <c r="Q176" i="14"/>
  <c r="P176" i="14"/>
  <c r="K176" i="14"/>
  <c r="I176" i="14"/>
  <c r="G176" i="14"/>
  <c r="AD205" i="14"/>
  <c r="AC205" i="14"/>
  <c r="J205" i="14"/>
  <c r="AA205" i="14"/>
  <c r="H205" i="14"/>
  <c r="Z205" i="14"/>
  <c r="T205" i="14"/>
  <c r="S205" i="14"/>
  <c r="R205" i="14"/>
  <c r="Q205" i="14"/>
  <c r="P205" i="14"/>
  <c r="K205" i="14"/>
  <c r="I205" i="14"/>
  <c r="G205" i="14"/>
  <c r="AD204" i="14"/>
  <c r="AC204" i="14"/>
  <c r="J204" i="14"/>
  <c r="AA204" i="14"/>
  <c r="H204" i="14"/>
  <c r="Z204" i="14"/>
  <c r="T204" i="14"/>
  <c r="S204" i="14"/>
  <c r="R204" i="14"/>
  <c r="Q204" i="14"/>
  <c r="P204" i="14"/>
  <c r="K204" i="14"/>
  <c r="I204" i="14"/>
  <c r="G204" i="14"/>
  <c r="AD203" i="14"/>
  <c r="AC203" i="14"/>
  <c r="J203" i="14"/>
  <c r="AA203" i="14"/>
  <c r="H203" i="14"/>
  <c r="Z203" i="14"/>
  <c r="T203" i="14"/>
  <c r="S203" i="14"/>
  <c r="R203" i="14"/>
  <c r="Q203" i="14"/>
  <c r="P203" i="14"/>
  <c r="K203" i="14"/>
  <c r="I203" i="14"/>
  <c r="G203" i="14"/>
  <c r="AD202" i="14"/>
  <c r="AC202" i="14"/>
  <c r="J202" i="14"/>
  <c r="AA202" i="14"/>
  <c r="H202" i="14"/>
  <c r="Z202" i="14"/>
  <c r="T202" i="14"/>
  <c r="S202" i="14"/>
  <c r="R202" i="14"/>
  <c r="Q202" i="14"/>
  <c r="P202" i="14"/>
  <c r="K202" i="14"/>
  <c r="I202" i="14"/>
  <c r="G202" i="14"/>
  <c r="AD201" i="14"/>
  <c r="AC201" i="14"/>
  <c r="J201" i="14"/>
  <c r="AA201" i="14"/>
  <c r="H201" i="14"/>
  <c r="Z201" i="14"/>
  <c r="T201" i="14"/>
  <c r="S201" i="14"/>
  <c r="R201" i="14"/>
  <c r="Q201" i="14"/>
  <c r="P201" i="14"/>
  <c r="K201" i="14"/>
  <c r="I201" i="14"/>
  <c r="G201" i="14"/>
  <c r="AD200" i="14"/>
  <c r="AC200" i="14"/>
  <c r="J200" i="14"/>
  <c r="AA200" i="14"/>
  <c r="H200" i="14"/>
  <c r="Z200" i="14"/>
  <c r="T200" i="14"/>
  <c r="S200" i="14"/>
  <c r="R200" i="14"/>
  <c r="Q200" i="14"/>
  <c r="P200" i="14"/>
  <c r="K200" i="14"/>
  <c r="I200" i="14"/>
  <c r="G200" i="14"/>
  <c r="AD199" i="14"/>
  <c r="AC199" i="14"/>
  <c r="J199" i="14"/>
  <c r="AA199" i="14"/>
  <c r="H199" i="14"/>
  <c r="Z199" i="14"/>
  <c r="T199" i="14"/>
  <c r="S199" i="14"/>
  <c r="R199" i="14"/>
  <c r="Q199" i="14"/>
  <c r="P199" i="14"/>
  <c r="K199" i="14"/>
  <c r="I199" i="14"/>
  <c r="G199" i="14"/>
  <c r="AD198" i="14"/>
  <c r="AC198" i="14"/>
  <c r="J198" i="14"/>
  <c r="AA198" i="14"/>
  <c r="H198" i="14"/>
  <c r="Z198" i="14"/>
  <c r="T198" i="14"/>
  <c r="S198" i="14"/>
  <c r="R198" i="14"/>
  <c r="Q198" i="14"/>
  <c r="P198" i="14"/>
  <c r="K198" i="14"/>
  <c r="I198" i="14"/>
  <c r="G198" i="14"/>
  <c r="AD197" i="14"/>
  <c r="AC197" i="14"/>
  <c r="J197" i="14"/>
  <c r="AA197" i="14"/>
  <c r="H197" i="14"/>
  <c r="Z197" i="14"/>
  <c r="T197" i="14"/>
  <c r="S197" i="14"/>
  <c r="R197" i="14"/>
  <c r="Q197" i="14"/>
  <c r="P197" i="14"/>
  <c r="K197" i="14"/>
  <c r="I197" i="14"/>
  <c r="G197" i="14"/>
  <c r="AD196" i="14"/>
  <c r="AC196" i="14"/>
  <c r="J196" i="14"/>
  <c r="AA196" i="14"/>
  <c r="H196" i="14"/>
  <c r="Z196" i="14"/>
  <c r="T196" i="14"/>
  <c r="S196" i="14"/>
  <c r="R196" i="14"/>
  <c r="Q196" i="14"/>
  <c r="P196" i="14"/>
  <c r="K196" i="14"/>
  <c r="I196" i="14"/>
  <c r="G196" i="14"/>
  <c r="AD195" i="14"/>
  <c r="AC195" i="14"/>
  <c r="J195" i="14"/>
  <c r="AA195" i="14"/>
  <c r="H195" i="14"/>
  <c r="Z195" i="14"/>
  <c r="T195" i="14"/>
  <c r="S195" i="14"/>
  <c r="R195" i="14"/>
  <c r="Q195" i="14"/>
  <c r="P195" i="14"/>
  <c r="K195" i="14"/>
  <c r="I195" i="14"/>
  <c r="G195" i="14"/>
  <c r="AD194" i="14"/>
  <c r="AC194" i="14"/>
  <c r="J194" i="14"/>
  <c r="AA194" i="14"/>
  <c r="H194" i="14"/>
  <c r="Z194" i="14"/>
  <c r="T194" i="14"/>
  <c r="S194" i="14"/>
  <c r="R194" i="14"/>
  <c r="Q194" i="14"/>
  <c r="P194" i="14"/>
  <c r="K194" i="14"/>
  <c r="I194" i="14"/>
  <c r="G194" i="14"/>
  <c r="AD193" i="14"/>
  <c r="AC193" i="14"/>
  <c r="J193" i="14"/>
  <c r="AA193" i="14"/>
  <c r="H193" i="14"/>
  <c r="Z193" i="14"/>
  <c r="T193" i="14"/>
  <c r="S193" i="14"/>
  <c r="R193" i="14"/>
  <c r="Q193" i="14"/>
  <c r="P193" i="14"/>
  <c r="K193" i="14"/>
  <c r="I193" i="14"/>
  <c r="G193" i="14"/>
  <c r="AD192" i="14"/>
  <c r="AC192" i="14"/>
  <c r="J192" i="14"/>
  <c r="AA192" i="14"/>
  <c r="H192" i="14"/>
  <c r="Z192" i="14"/>
  <c r="T192" i="14"/>
  <c r="S192" i="14"/>
  <c r="R192" i="14"/>
  <c r="Q192" i="14"/>
  <c r="P192" i="14"/>
  <c r="K192" i="14"/>
  <c r="I192" i="14"/>
  <c r="G192" i="14"/>
  <c r="AD191" i="14"/>
  <c r="AC191" i="14"/>
  <c r="J191" i="14"/>
  <c r="AA191" i="14"/>
  <c r="H191" i="14"/>
  <c r="Z191" i="14"/>
  <c r="T191" i="14"/>
  <c r="S191" i="14"/>
  <c r="R191" i="14"/>
  <c r="Q191" i="14"/>
  <c r="P191" i="14"/>
  <c r="K191" i="14"/>
  <c r="I191" i="14"/>
  <c r="G191" i="14"/>
  <c r="M31" i="16"/>
  <c r="O31" i="16"/>
  <c r="M30" i="16"/>
  <c r="O30" i="16"/>
  <c r="M25" i="16"/>
  <c r="O25" i="16"/>
  <c r="M24" i="16"/>
  <c r="O24" i="16"/>
  <c r="M19" i="16"/>
  <c r="O19" i="16"/>
  <c r="M18" i="16"/>
  <c r="O18" i="16"/>
  <c r="C16" i="16"/>
  <c r="D32" i="16" s="1"/>
  <c r="G16" i="16"/>
  <c r="F32" i="16" s="1"/>
  <c r="N27" i="16"/>
  <c r="L27" i="16"/>
  <c r="N21" i="16"/>
  <c r="L21" i="16"/>
  <c r="N15" i="16"/>
  <c r="E16" i="16"/>
  <c r="E32" i="16" s="1"/>
  <c r="L15" i="16"/>
  <c r="H16" i="14"/>
  <c r="Z16" i="14" s="1"/>
  <c r="J16" i="14"/>
  <c r="AA16" i="14" s="1"/>
  <c r="S16" i="15"/>
  <c r="AE16" i="15" s="1"/>
  <c r="U16" i="15"/>
  <c r="AF16" i="15" s="1"/>
  <c r="J16" i="15"/>
  <c r="AB16" i="15" s="1"/>
  <c r="L16" i="15"/>
  <c r="AC16" i="15" s="1"/>
  <c r="N31" i="16"/>
  <c r="L31" i="16"/>
  <c r="K31" i="16"/>
  <c r="N30" i="16"/>
  <c r="L30" i="16"/>
  <c r="K30" i="16"/>
  <c r="M28" i="16"/>
  <c r="O28" i="16" s="1"/>
  <c r="L28" i="16"/>
  <c r="N28" i="16"/>
  <c r="N25" i="16"/>
  <c r="L25" i="16"/>
  <c r="K25" i="16"/>
  <c r="N24" i="16"/>
  <c r="L24" i="16"/>
  <c r="K24" i="16"/>
  <c r="M22" i="16"/>
  <c r="O22" i="16"/>
  <c r="L22" i="16"/>
  <c r="N22" i="16"/>
  <c r="N19" i="16"/>
  <c r="L19" i="16"/>
  <c r="K19" i="16"/>
  <c r="N18" i="16"/>
  <c r="L18" i="16"/>
  <c r="K18" i="16"/>
  <c r="O16" i="16"/>
  <c r="N16" i="16"/>
  <c r="B16" i="15"/>
  <c r="B10" i="14" s="1"/>
  <c r="H221" i="14"/>
  <c r="Z221" i="14"/>
  <c r="J221" i="14"/>
  <c r="AA221" i="14"/>
  <c r="H220" i="14"/>
  <c r="Z220" i="14"/>
  <c r="J220" i="14"/>
  <c r="AA220" i="14"/>
  <c r="H219" i="14"/>
  <c r="Z219" i="14"/>
  <c r="J219" i="14"/>
  <c r="AA219" i="14"/>
  <c r="H218" i="14"/>
  <c r="Z218" i="14"/>
  <c r="J218" i="14"/>
  <c r="AA218" i="14"/>
  <c r="H217" i="14"/>
  <c r="Z217" i="14"/>
  <c r="J217" i="14"/>
  <c r="AA217" i="14"/>
  <c r="H216" i="14"/>
  <c r="Z216" i="14"/>
  <c r="J216" i="14"/>
  <c r="AA216" i="14"/>
  <c r="H215" i="14"/>
  <c r="Z215" i="14"/>
  <c r="J215" i="14"/>
  <c r="AA215" i="14"/>
  <c r="H214" i="14"/>
  <c r="Z214" i="14"/>
  <c r="J214" i="14"/>
  <c r="AA214" i="14"/>
  <c r="H213" i="14"/>
  <c r="Z213" i="14"/>
  <c r="J213" i="14"/>
  <c r="AA213" i="14"/>
  <c r="H212" i="14"/>
  <c r="Z212" i="14"/>
  <c r="J212" i="14"/>
  <c r="AA212" i="14"/>
  <c r="H211" i="14"/>
  <c r="Z211" i="14"/>
  <c r="J211" i="14"/>
  <c r="AA211" i="14"/>
  <c r="H210" i="14"/>
  <c r="Z210" i="14"/>
  <c r="J210" i="14"/>
  <c r="AA210" i="14"/>
  <c r="H209" i="14"/>
  <c r="Z209" i="14"/>
  <c r="J209" i="14"/>
  <c r="AA209" i="14"/>
  <c r="H208" i="14"/>
  <c r="Z208" i="14"/>
  <c r="J208" i="14"/>
  <c r="AA208" i="14"/>
  <c r="H207" i="14"/>
  <c r="Z207" i="14"/>
  <c r="J207" i="14"/>
  <c r="AA207" i="14"/>
  <c r="H206" i="14"/>
  <c r="Z206" i="14"/>
  <c r="J206" i="14"/>
  <c r="AA206" i="14"/>
  <c r="H160" i="14"/>
  <c r="Z160" i="14"/>
  <c r="J160" i="14"/>
  <c r="AA160" i="14"/>
  <c r="H158" i="14"/>
  <c r="Z158" i="14"/>
  <c r="J158" i="14"/>
  <c r="AA158" i="14"/>
  <c r="H159" i="14"/>
  <c r="Z159" i="14"/>
  <c r="J159" i="14"/>
  <c r="AA159" i="14"/>
  <c r="R16" i="15"/>
  <c r="V16" i="15"/>
  <c r="T16" i="15"/>
  <c r="M16" i="15"/>
  <c r="K16" i="15"/>
  <c r="I16" i="15"/>
  <c r="AF11" i="15"/>
  <c r="AE11" i="15"/>
  <c r="AC11" i="15"/>
  <c r="AB11" i="15"/>
  <c r="T221" i="14"/>
  <c r="S221" i="14"/>
  <c r="R221" i="14"/>
  <c r="Q221" i="14"/>
  <c r="P221" i="14"/>
  <c r="T220" i="14"/>
  <c r="S220" i="14"/>
  <c r="R220" i="14"/>
  <c r="Q220" i="14"/>
  <c r="P220" i="14"/>
  <c r="T219" i="14"/>
  <c r="S219" i="14"/>
  <c r="R219" i="14"/>
  <c r="Q219" i="14"/>
  <c r="P219" i="14"/>
  <c r="T218" i="14"/>
  <c r="S218" i="14"/>
  <c r="R218" i="14"/>
  <c r="Q218" i="14"/>
  <c r="P218" i="14"/>
  <c r="T217" i="14"/>
  <c r="S217" i="14"/>
  <c r="R217" i="14"/>
  <c r="Q217" i="14"/>
  <c r="P217" i="14"/>
  <c r="T216" i="14"/>
  <c r="S216" i="14"/>
  <c r="R216" i="14"/>
  <c r="Q216" i="14"/>
  <c r="P216" i="14"/>
  <c r="T215" i="14"/>
  <c r="S215" i="14"/>
  <c r="R215" i="14"/>
  <c r="Q215" i="14"/>
  <c r="P215" i="14"/>
  <c r="T214" i="14"/>
  <c r="S214" i="14"/>
  <c r="R214" i="14"/>
  <c r="Q214" i="14"/>
  <c r="P214" i="14"/>
  <c r="T213" i="14"/>
  <c r="S213" i="14"/>
  <c r="R213" i="14"/>
  <c r="Q213" i="14"/>
  <c r="P213" i="14"/>
  <c r="T212" i="14"/>
  <c r="S212" i="14"/>
  <c r="R212" i="14"/>
  <c r="Q212" i="14"/>
  <c r="P212" i="14"/>
  <c r="T211" i="14"/>
  <c r="S211" i="14"/>
  <c r="R211" i="14"/>
  <c r="Q211" i="14"/>
  <c r="P211" i="14"/>
  <c r="T210" i="14"/>
  <c r="S210" i="14"/>
  <c r="R210" i="14"/>
  <c r="Q210" i="14"/>
  <c r="P210" i="14"/>
  <c r="T209" i="14"/>
  <c r="S209" i="14"/>
  <c r="R209" i="14"/>
  <c r="Q209" i="14"/>
  <c r="P209" i="14"/>
  <c r="T208" i="14"/>
  <c r="S208" i="14"/>
  <c r="R208" i="14"/>
  <c r="Q208" i="14"/>
  <c r="P208" i="14"/>
  <c r="T207" i="14"/>
  <c r="S207" i="14"/>
  <c r="R207" i="14"/>
  <c r="Q207" i="14"/>
  <c r="P207" i="14"/>
  <c r="T206" i="14"/>
  <c r="S206" i="14"/>
  <c r="R206" i="14"/>
  <c r="Q206" i="14"/>
  <c r="P206" i="14"/>
  <c r="T160" i="14"/>
  <c r="S160" i="14"/>
  <c r="R160" i="14"/>
  <c r="Q160" i="14"/>
  <c r="P160" i="14"/>
  <c r="T159" i="14"/>
  <c r="S159" i="14"/>
  <c r="R159" i="14"/>
  <c r="Q159" i="14"/>
  <c r="P159" i="14"/>
  <c r="T157" i="14"/>
  <c r="S157" i="14"/>
  <c r="R157" i="14"/>
  <c r="Q157" i="14"/>
  <c r="P157" i="14"/>
  <c r="T156" i="14"/>
  <c r="S156" i="14"/>
  <c r="R156" i="14"/>
  <c r="Q156" i="14"/>
  <c r="P156" i="14"/>
  <c r="T155" i="14"/>
  <c r="S155" i="14"/>
  <c r="R155" i="14"/>
  <c r="Q155" i="14"/>
  <c r="P155" i="14"/>
  <c r="T154" i="14"/>
  <c r="S154" i="14"/>
  <c r="R154" i="14"/>
  <c r="Q154" i="14"/>
  <c r="P154" i="14"/>
  <c r="T153" i="14"/>
  <c r="S153" i="14"/>
  <c r="R153" i="14"/>
  <c r="Q153" i="14"/>
  <c r="P153" i="14"/>
  <c r="T152" i="14"/>
  <c r="S152" i="14"/>
  <c r="R152" i="14"/>
  <c r="Q152" i="14"/>
  <c r="P152" i="14"/>
  <c r="T151" i="14"/>
  <c r="S151" i="14"/>
  <c r="R151" i="14"/>
  <c r="Q151" i="14"/>
  <c r="P151" i="14"/>
  <c r="T150" i="14"/>
  <c r="S150" i="14"/>
  <c r="R150" i="14"/>
  <c r="Q150" i="14"/>
  <c r="P150" i="14"/>
  <c r="T149" i="14"/>
  <c r="S149" i="14"/>
  <c r="R149" i="14"/>
  <c r="Q149" i="14"/>
  <c r="P149" i="14"/>
  <c r="T148" i="14"/>
  <c r="S148" i="14"/>
  <c r="R148" i="14"/>
  <c r="Q148" i="14"/>
  <c r="P148" i="14"/>
  <c r="T147" i="14"/>
  <c r="S147" i="14"/>
  <c r="R147" i="14"/>
  <c r="Q147" i="14"/>
  <c r="P147" i="14"/>
  <c r="T146" i="14"/>
  <c r="S146" i="14"/>
  <c r="R146" i="14"/>
  <c r="Q146" i="14"/>
  <c r="P146" i="14"/>
  <c r="T145" i="14"/>
  <c r="S145" i="14"/>
  <c r="R145" i="14"/>
  <c r="Q145" i="14"/>
  <c r="P145" i="14"/>
  <c r="T144" i="14"/>
  <c r="S144" i="14"/>
  <c r="R144" i="14"/>
  <c r="Q144" i="14"/>
  <c r="P144" i="14"/>
  <c r="T143" i="14"/>
  <c r="S143" i="14"/>
  <c r="R143" i="14"/>
  <c r="Q143" i="14"/>
  <c r="P143" i="14"/>
  <c r="T142" i="14"/>
  <c r="S142" i="14"/>
  <c r="R142" i="14"/>
  <c r="Q142" i="14"/>
  <c r="P142" i="14"/>
  <c r="T141" i="14"/>
  <c r="S141" i="14"/>
  <c r="R141" i="14"/>
  <c r="Q141" i="14"/>
  <c r="P141" i="14"/>
  <c r="T140" i="14"/>
  <c r="S140" i="14"/>
  <c r="R140" i="14"/>
  <c r="Q140" i="14"/>
  <c r="P140" i="14"/>
  <c r="T139" i="14"/>
  <c r="S139" i="14"/>
  <c r="R139" i="14"/>
  <c r="Q139" i="14"/>
  <c r="P139" i="14"/>
  <c r="T138" i="14"/>
  <c r="S138" i="14"/>
  <c r="R138" i="14"/>
  <c r="Q138" i="14"/>
  <c r="P138" i="14"/>
  <c r="T137" i="14"/>
  <c r="S137" i="14"/>
  <c r="R137" i="14"/>
  <c r="Q137" i="14"/>
  <c r="P137" i="14"/>
  <c r="T136" i="14"/>
  <c r="S136" i="14"/>
  <c r="R136" i="14"/>
  <c r="Q136" i="14"/>
  <c r="P136" i="14"/>
  <c r="T135" i="14"/>
  <c r="S135" i="14"/>
  <c r="R135" i="14"/>
  <c r="Q135" i="14"/>
  <c r="P135" i="14"/>
  <c r="T134" i="14"/>
  <c r="S134" i="14"/>
  <c r="R134" i="14"/>
  <c r="Q134" i="14"/>
  <c r="P134" i="14"/>
  <c r="T133" i="14"/>
  <c r="S133" i="14"/>
  <c r="R133" i="14"/>
  <c r="Q133" i="14"/>
  <c r="P133" i="14"/>
  <c r="T132" i="14"/>
  <c r="S132" i="14"/>
  <c r="R132" i="14"/>
  <c r="Q132" i="14"/>
  <c r="P132" i="14"/>
  <c r="T131" i="14"/>
  <c r="S131" i="14"/>
  <c r="R131" i="14"/>
  <c r="Q131" i="14"/>
  <c r="P131" i="14"/>
  <c r="T130" i="14"/>
  <c r="S130" i="14"/>
  <c r="R130" i="14"/>
  <c r="Q130" i="14"/>
  <c r="P130" i="14"/>
  <c r="T129" i="14"/>
  <c r="S129" i="14"/>
  <c r="R129" i="14"/>
  <c r="Q129" i="14"/>
  <c r="P129" i="14"/>
  <c r="T128" i="14"/>
  <c r="S128" i="14"/>
  <c r="R128" i="14"/>
  <c r="Q128" i="14"/>
  <c r="P128" i="14"/>
  <c r="T127" i="14"/>
  <c r="S127" i="14"/>
  <c r="R127" i="14"/>
  <c r="Q127" i="14"/>
  <c r="P127" i="14"/>
  <c r="T126" i="14"/>
  <c r="S126" i="14"/>
  <c r="R126" i="14"/>
  <c r="Q126" i="14"/>
  <c r="P126" i="14"/>
  <c r="T125" i="14"/>
  <c r="S125" i="14"/>
  <c r="R125" i="14"/>
  <c r="Q125" i="14"/>
  <c r="P125" i="14"/>
  <c r="T124" i="14"/>
  <c r="S124" i="14"/>
  <c r="R124" i="14"/>
  <c r="Q124" i="14"/>
  <c r="P124" i="14"/>
  <c r="T123" i="14"/>
  <c r="S123" i="14"/>
  <c r="R123" i="14"/>
  <c r="Q123" i="14"/>
  <c r="P123" i="14"/>
  <c r="T122" i="14"/>
  <c r="S122" i="14"/>
  <c r="R122" i="14"/>
  <c r="Q122" i="14"/>
  <c r="P122" i="14"/>
  <c r="T121" i="14"/>
  <c r="S121" i="14"/>
  <c r="R121" i="14"/>
  <c r="Q121" i="14"/>
  <c r="P121" i="14"/>
  <c r="T120" i="14"/>
  <c r="S120" i="14"/>
  <c r="R120" i="14"/>
  <c r="Q120" i="14"/>
  <c r="P120" i="14"/>
  <c r="T119" i="14"/>
  <c r="S119" i="14"/>
  <c r="R119" i="14"/>
  <c r="Q119" i="14"/>
  <c r="P119" i="14"/>
  <c r="T16" i="14"/>
  <c r="S16" i="14"/>
  <c r="R16" i="14"/>
  <c r="Q16" i="14"/>
  <c r="P16" i="14"/>
  <c r="K221" i="14"/>
  <c r="I221" i="14"/>
  <c r="G221" i="14"/>
  <c r="K220" i="14"/>
  <c r="I220" i="14"/>
  <c r="G220" i="14"/>
  <c r="K219" i="14"/>
  <c r="I219" i="14"/>
  <c r="G219" i="14"/>
  <c r="K218" i="14"/>
  <c r="I218" i="14"/>
  <c r="G218" i="14"/>
  <c r="K217" i="14"/>
  <c r="I217" i="14"/>
  <c r="G217" i="14"/>
  <c r="K216" i="14"/>
  <c r="I216" i="14"/>
  <c r="G216" i="14"/>
  <c r="K215" i="14"/>
  <c r="I215" i="14"/>
  <c r="G215" i="14"/>
  <c r="K214" i="14"/>
  <c r="I214" i="14"/>
  <c r="G214" i="14"/>
  <c r="K213" i="14"/>
  <c r="I213" i="14"/>
  <c r="G213" i="14"/>
  <c r="K212" i="14"/>
  <c r="I212" i="14"/>
  <c r="G212" i="14"/>
  <c r="K211" i="14"/>
  <c r="I211" i="14"/>
  <c r="G211" i="14"/>
  <c r="K210" i="14"/>
  <c r="I210" i="14"/>
  <c r="G210" i="14"/>
  <c r="K209" i="14"/>
  <c r="I209" i="14"/>
  <c r="G209" i="14"/>
  <c r="K208" i="14"/>
  <c r="I208" i="14"/>
  <c r="G208" i="14"/>
  <c r="K207" i="14"/>
  <c r="I207" i="14"/>
  <c r="G207" i="14"/>
  <c r="K206" i="14"/>
  <c r="I206" i="14"/>
  <c r="G206" i="14"/>
  <c r="K160" i="14"/>
  <c r="I160" i="14"/>
  <c r="G160" i="14"/>
  <c r="K159" i="14"/>
  <c r="I159" i="14"/>
  <c r="G159" i="14"/>
  <c r="K157" i="14"/>
  <c r="J157" i="14"/>
  <c r="I157" i="14"/>
  <c r="H157" i="14"/>
  <c r="G157" i="14"/>
  <c r="K156" i="14"/>
  <c r="J156" i="14"/>
  <c r="I156" i="14"/>
  <c r="H156" i="14"/>
  <c r="G156" i="14"/>
  <c r="K155" i="14"/>
  <c r="J155" i="14"/>
  <c r="I155" i="14"/>
  <c r="H155" i="14"/>
  <c r="G155" i="14"/>
  <c r="K154" i="14"/>
  <c r="J154" i="14"/>
  <c r="I154" i="14"/>
  <c r="H154" i="14"/>
  <c r="G154" i="14"/>
  <c r="K153" i="14"/>
  <c r="J153" i="14"/>
  <c r="I153" i="14"/>
  <c r="H153" i="14"/>
  <c r="G153" i="14"/>
  <c r="K152" i="14"/>
  <c r="J152" i="14"/>
  <c r="I152" i="14"/>
  <c r="H152" i="14"/>
  <c r="G152" i="14"/>
  <c r="K151" i="14"/>
  <c r="J151" i="14"/>
  <c r="I151" i="14"/>
  <c r="H151" i="14"/>
  <c r="G151" i="14"/>
  <c r="K150" i="14"/>
  <c r="J150" i="14"/>
  <c r="I150" i="14"/>
  <c r="H150" i="14"/>
  <c r="G150" i="14"/>
  <c r="K149" i="14"/>
  <c r="J149" i="14"/>
  <c r="I149" i="14"/>
  <c r="H149" i="14"/>
  <c r="G149" i="14"/>
  <c r="K148" i="14"/>
  <c r="J148" i="14"/>
  <c r="I148" i="14"/>
  <c r="H148" i="14"/>
  <c r="G148" i="14"/>
  <c r="K147" i="14"/>
  <c r="J147" i="14"/>
  <c r="AA147" i="14"/>
  <c r="I147" i="14"/>
  <c r="H147" i="14"/>
  <c r="Z147" i="14"/>
  <c r="G147" i="14"/>
  <c r="K146" i="14"/>
  <c r="J146" i="14"/>
  <c r="I146" i="14"/>
  <c r="H146" i="14"/>
  <c r="G146" i="14"/>
  <c r="K145" i="14"/>
  <c r="J145" i="14"/>
  <c r="I145" i="14"/>
  <c r="H145" i="14"/>
  <c r="G145" i="14"/>
  <c r="K144" i="14"/>
  <c r="J144" i="14"/>
  <c r="I144" i="14"/>
  <c r="H144" i="14"/>
  <c r="G144" i="14"/>
  <c r="K143" i="14"/>
  <c r="J143" i="14"/>
  <c r="I143" i="14"/>
  <c r="H143" i="14"/>
  <c r="G143" i="14"/>
  <c r="K142" i="14"/>
  <c r="J142" i="14"/>
  <c r="I142" i="14"/>
  <c r="H142" i="14"/>
  <c r="G142" i="14"/>
  <c r="K141" i="14"/>
  <c r="J141" i="14"/>
  <c r="I141" i="14"/>
  <c r="H141" i="14"/>
  <c r="G141" i="14"/>
  <c r="K140" i="14"/>
  <c r="J140" i="14"/>
  <c r="I140" i="14"/>
  <c r="H140" i="14"/>
  <c r="G140" i="14"/>
  <c r="K139" i="14"/>
  <c r="J139" i="14"/>
  <c r="I139" i="14"/>
  <c r="H139" i="14"/>
  <c r="G139" i="14"/>
  <c r="K138" i="14"/>
  <c r="J138" i="14"/>
  <c r="I138" i="14"/>
  <c r="H138" i="14"/>
  <c r="G138" i="14"/>
  <c r="K137" i="14"/>
  <c r="J137" i="14"/>
  <c r="I137" i="14"/>
  <c r="H137" i="14"/>
  <c r="G137" i="14"/>
  <c r="K136" i="14"/>
  <c r="J136" i="14"/>
  <c r="I136" i="14"/>
  <c r="H136" i="14"/>
  <c r="G136" i="14"/>
  <c r="K135" i="14"/>
  <c r="J135" i="14"/>
  <c r="I135" i="14"/>
  <c r="H135" i="14"/>
  <c r="G135" i="14"/>
  <c r="K134" i="14"/>
  <c r="J134" i="14"/>
  <c r="I134" i="14"/>
  <c r="H134" i="14"/>
  <c r="G134" i="14"/>
  <c r="K133" i="14"/>
  <c r="J133" i="14"/>
  <c r="I133" i="14"/>
  <c r="H133" i="14"/>
  <c r="G133" i="14"/>
  <c r="K132" i="14"/>
  <c r="J132" i="14"/>
  <c r="I132" i="14"/>
  <c r="H132" i="14"/>
  <c r="G132" i="14"/>
  <c r="K131" i="14"/>
  <c r="J131" i="14"/>
  <c r="I131" i="14"/>
  <c r="H131" i="14"/>
  <c r="G131" i="14"/>
  <c r="K130" i="14"/>
  <c r="J130" i="14"/>
  <c r="I130" i="14"/>
  <c r="H130" i="14"/>
  <c r="G130" i="14"/>
  <c r="K129" i="14"/>
  <c r="J129" i="14"/>
  <c r="I129" i="14"/>
  <c r="H129" i="14"/>
  <c r="G129" i="14"/>
  <c r="K128" i="14"/>
  <c r="J128" i="14"/>
  <c r="I128" i="14"/>
  <c r="H128" i="14"/>
  <c r="G128" i="14"/>
  <c r="K127" i="14"/>
  <c r="J127" i="14"/>
  <c r="I127" i="14"/>
  <c r="H127" i="14"/>
  <c r="G127" i="14"/>
  <c r="K126" i="14"/>
  <c r="J126" i="14"/>
  <c r="I126" i="14"/>
  <c r="H126" i="14"/>
  <c r="G126" i="14"/>
  <c r="K125" i="14"/>
  <c r="J125" i="14"/>
  <c r="I125" i="14"/>
  <c r="H125" i="14"/>
  <c r="G125" i="14"/>
  <c r="K124" i="14"/>
  <c r="J124" i="14"/>
  <c r="I124" i="14"/>
  <c r="H124" i="14"/>
  <c r="G124" i="14"/>
  <c r="K123" i="14"/>
  <c r="J123" i="14"/>
  <c r="I123" i="14"/>
  <c r="H123" i="14"/>
  <c r="G123" i="14"/>
  <c r="K122" i="14"/>
  <c r="J122" i="14"/>
  <c r="I122" i="14"/>
  <c r="H122" i="14"/>
  <c r="G122" i="14"/>
  <c r="K121" i="14"/>
  <c r="J121" i="14"/>
  <c r="I121" i="14"/>
  <c r="H121" i="14"/>
  <c r="G121" i="14"/>
  <c r="K120" i="14"/>
  <c r="J120" i="14"/>
  <c r="I120" i="14"/>
  <c r="H120" i="14"/>
  <c r="G120" i="14"/>
  <c r="K119" i="14"/>
  <c r="J119" i="14"/>
  <c r="I119" i="14"/>
  <c r="H119" i="14"/>
  <c r="G119" i="14"/>
  <c r="K16" i="14"/>
  <c r="I16" i="14"/>
  <c r="G16" i="14"/>
  <c r="S158" i="14"/>
  <c r="Q158" i="14"/>
  <c r="G158" i="14"/>
  <c r="T158" i="14"/>
  <c r="R158" i="14"/>
  <c r="P158" i="14"/>
  <c r="K158" i="14"/>
  <c r="I158" i="14"/>
  <c r="AD221" i="14"/>
  <c r="AC221" i="14"/>
  <c r="AD220" i="14"/>
  <c r="AC220" i="14"/>
  <c r="AD219" i="14"/>
  <c r="AC219" i="14"/>
  <c r="AD218" i="14"/>
  <c r="AC218" i="14"/>
  <c r="AD217" i="14"/>
  <c r="AC217" i="14"/>
  <c r="AD216" i="14"/>
  <c r="AC216" i="14"/>
  <c r="AD215" i="14"/>
  <c r="AC215" i="14"/>
  <c r="AD214" i="14"/>
  <c r="AC214" i="14"/>
  <c r="AD213" i="14"/>
  <c r="AC213" i="14"/>
  <c r="AD212" i="14"/>
  <c r="AC212" i="14"/>
  <c r="AD211" i="14"/>
  <c r="AC211" i="14"/>
  <c r="AD210" i="14"/>
  <c r="AC210" i="14"/>
  <c r="AD209" i="14"/>
  <c r="AC209" i="14"/>
  <c r="AD208" i="14"/>
  <c r="AC208" i="14"/>
  <c r="AD207" i="14"/>
  <c r="AC207" i="14"/>
  <c r="AD206" i="14"/>
  <c r="AC206" i="14"/>
  <c r="AD160" i="14"/>
  <c r="AC160" i="14"/>
  <c r="AD159" i="14"/>
  <c r="AC159" i="14"/>
  <c r="AD158" i="14"/>
  <c r="AC158" i="14"/>
  <c r="AD157" i="14"/>
  <c r="AC157" i="14"/>
  <c r="AD156" i="14"/>
  <c r="AC156" i="14"/>
  <c r="AD155" i="14"/>
  <c r="AC155" i="14"/>
  <c r="AD154" i="14"/>
  <c r="AC154" i="14"/>
  <c r="AD153" i="14"/>
  <c r="AC153" i="14"/>
  <c r="AD152" i="14"/>
  <c r="AC152" i="14"/>
  <c r="AD151" i="14"/>
  <c r="AC151" i="14"/>
  <c r="AD150" i="14"/>
  <c r="AC150" i="14"/>
  <c r="AD149" i="14"/>
  <c r="AC149" i="14"/>
  <c r="AD148" i="14"/>
  <c r="AC148" i="14"/>
  <c r="AD147" i="14"/>
  <c r="AC147" i="14"/>
  <c r="AD146" i="14"/>
  <c r="AC146" i="14"/>
  <c r="AD145" i="14"/>
  <c r="AC145" i="14"/>
  <c r="AD144" i="14"/>
  <c r="AC144" i="14"/>
  <c r="AD143" i="14"/>
  <c r="AC143" i="14"/>
  <c r="AD142" i="14"/>
  <c r="AC142" i="14"/>
  <c r="AD141" i="14"/>
  <c r="AC141" i="14"/>
  <c r="AD140" i="14"/>
  <c r="AC140" i="14"/>
  <c r="AD139" i="14"/>
  <c r="AC139" i="14"/>
  <c r="AD138" i="14"/>
  <c r="AC138" i="14"/>
  <c r="AD137" i="14"/>
  <c r="AC137" i="14"/>
  <c r="AD136" i="14"/>
  <c r="AC136" i="14"/>
  <c r="AD135" i="14"/>
  <c r="AC135" i="14"/>
  <c r="AD134" i="14"/>
  <c r="AC134" i="14"/>
  <c r="AD133" i="14"/>
  <c r="AC133" i="14"/>
  <c r="AD132" i="14"/>
  <c r="AC132" i="14"/>
  <c r="AD131" i="14"/>
  <c r="AC131" i="14"/>
  <c r="AD130" i="14"/>
  <c r="AC130" i="14"/>
  <c r="AD129" i="14"/>
  <c r="AC129" i="14"/>
  <c r="AD128" i="14"/>
  <c r="AC128" i="14"/>
  <c r="AD127" i="14"/>
  <c r="AC127" i="14"/>
  <c r="AD126" i="14"/>
  <c r="AC126" i="14"/>
  <c r="AD125" i="14"/>
  <c r="AC125" i="14"/>
  <c r="AD124" i="14"/>
  <c r="AC124" i="14"/>
  <c r="AD123" i="14"/>
  <c r="AC123" i="14"/>
  <c r="AD122" i="14"/>
  <c r="AC122" i="14"/>
  <c r="AD121" i="14"/>
  <c r="AC121" i="14"/>
  <c r="AD120" i="14"/>
  <c r="AC120" i="14"/>
  <c r="AD119" i="14"/>
  <c r="AC119" i="14"/>
  <c r="AD16" i="14"/>
  <c r="AC16" i="14"/>
  <c r="AA157" i="14"/>
  <c r="Z157" i="14"/>
  <c r="AA156" i="14"/>
  <c r="Z156" i="14"/>
  <c r="AA155" i="14"/>
  <c r="Z155" i="14"/>
  <c r="AA154" i="14"/>
  <c r="Z154" i="14"/>
  <c r="AA153" i="14"/>
  <c r="Z153" i="14"/>
  <c r="AA152" i="14"/>
  <c r="Z152" i="14"/>
  <c r="AA151" i="14"/>
  <c r="Z151" i="14"/>
  <c r="AA150" i="14"/>
  <c r="Z150" i="14"/>
  <c r="AA149" i="14"/>
  <c r="Z149" i="14"/>
  <c r="AA148" i="14"/>
  <c r="Z148" i="14"/>
  <c r="AA146" i="14"/>
  <c r="Z146" i="14"/>
  <c r="AA145" i="14"/>
  <c r="Z145" i="14"/>
  <c r="AA144" i="14"/>
  <c r="Z144" i="14"/>
  <c r="AA143" i="14"/>
  <c r="Z143" i="14"/>
  <c r="AA142" i="14"/>
  <c r="Z142" i="14"/>
  <c r="AA141" i="14"/>
  <c r="Z141" i="14"/>
  <c r="AA140" i="14"/>
  <c r="Z140" i="14"/>
  <c r="AA139" i="14"/>
  <c r="Z139" i="14"/>
  <c r="AA138" i="14"/>
  <c r="Z138" i="14"/>
  <c r="AA137" i="14"/>
  <c r="Z137" i="14"/>
  <c r="AA136" i="14"/>
  <c r="Z136" i="14"/>
  <c r="AA135" i="14"/>
  <c r="Z135" i="14"/>
  <c r="AA134" i="14"/>
  <c r="Z134" i="14"/>
  <c r="AA133" i="14"/>
  <c r="Z133" i="14"/>
  <c r="AA132" i="14"/>
  <c r="Z132" i="14"/>
  <c r="AA131" i="14"/>
  <c r="Z131" i="14"/>
  <c r="AA130" i="14"/>
  <c r="Z130" i="14"/>
  <c r="AA129" i="14"/>
  <c r="Z129" i="14"/>
  <c r="AA128" i="14"/>
  <c r="Z128" i="14"/>
  <c r="AA127" i="14"/>
  <c r="Z127" i="14"/>
  <c r="AA126" i="14"/>
  <c r="Z126" i="14"/>
  <c r="AA125" i="14"/>
  <c r="Z125" i="14"/>
  <c r="AA124" i="14"/>
  <c r="Z124" i="14"/>
  <c r="AA123" i="14"/>
  <c r="Z123" i="14"/>
  <c r="AA122" i="14"/>
  <c r="Z122" i="14"/>
  <c r="AA121" i="14"/>
  <c r="Z121" i="14"/>
  <c r="AA120" i="14"/>
  <c r="Z120" i="14"/>
  <c r="AA119" i="14"/>
  <c r="Z119" i="14"/>
  <c r="AC11" i="14"/>
  <c r="AA11" i="14"/>
  <c r="L16" i="14" l="1"/>
  <c r="P25" i="16"/>
  <c r="P30" i="16"/>
  <c r="Q24" i="16"/>
  <c r="C31" i="16"/>
  <c r="P31" i="16"/>
  <c r="P24" i="16"/>
  <c r="P18" i="16"/>
  <c r="U16" i="14"/>
  <c r="U17" i="14"/>
  <c r="W16" i="15"/>
  <c r="N16" i="15"/>
  <c r="Q30" i="16"/>
  <c r="Q19" i="16"/>
  <c r="Q25" i="16"/>
  <c r="Q18" i="16"/>
  <c r="R18" i="16" s="1"/>
  <c r="S18" i="16" s="1"/>
  <c r="T18" i="16" s="1"/>
  <c r="P19" i="16"/>
  <c r="Q31" i="16"/>
  <c r="R31" i="16" s="1"/>
  <c r="S31" i="16" s="1"/>
  <c r="T31" i="16" s="1"/>
  <c r="R25" i="16" l="1"/>
  <c r="S25" i="16" s="1"/>
  <c r="T25" i="16" s="1"/>
  <c r="R30" i="16"/>
  <c r="S30" i="16" s="1"/>
  <c r="T30" i="16" s="1"/>
  <c r="R24" i="16"/>
  <c r="S24" i="16" s="1"/>
  <c r="T24" i="16" s="1"/>
  <c r="R19" i="16"/>
  <c r="S19" i="16" s="1"/>
  <c r="T19" i="16" s="1"/>
</calcChain>
</file>

<file path=xl/sharedStrings.xml><?xml version="1.0" encoding="utf-8"?>
<sst xmlns="http://schemas.openxmlformats.org/spreadsheetml/2006/main" count="88" uniqueCount="61">
  <si>
    <t>Confidence Interval</t>
  </si>
  <si>
    <t>What is the meaningful differences calculator?</t>
  </si>
  <si>
    <r>
      <t>How</t>
    </r>
    <r>
      <rPr>
        <b/>
        <u/>
        <sz val="12"/>
        <color theme="1"/>
        <rFont val="Arial"/>
        <family val="2"/>
      </rPr>
      <t xml:space="preserve"> could you </t>
    </r>
    <r>
      <rPr>
        <b/>
        <u/>
        <sz val="12"/>
        <color rgb="FF000000"/>
        <rFont val="Arial"/>
        <family val="2"/>
      </rPr>
      <t>use the meaningful differences calculator?</t>
    </r>
  </si>
  <si>
    <t>How do you know if there is a meaningful difference?</t>
  </si>
  <si>
    <t>How do confidence intervals depend on the number of children?</t>
  </si>
  <si>
    <t xml:space="preserve">Year 1: </t>
  </si>
  <si>
    <t xml:space="preserve">Year 2: </t>
  </si>
  <si>
    <t xml:space="preserve">Year 3: </t>
  </si>
  <si>
    <r>
      <t>Enter three years</t>
    </r>
    <r>
      <rPr>
        <i/>
        <sz val="10"/>
        <color theme="1"/>
        <rFont val="Arial"/>
        <family val="2"/>
      </rPr>
      <t xml:space="preserve"> (e.g., "FFY13"  "FFY 14" and "FFY15")</t>
    </r>
  </si>
  <si>
    <t>Target % 0-1:</t>
  </si>
  <si>
    <t>Target % 0-3:</t>
  </si>
  <si>
    <t>Year of Data Reported:</t>
  </si>
  <si>
    <t>Enter Information:</t>
  </si>
  <si>
    <t xml:space="preserve">Infants and Toddlers 0-3: </t>
  </si>
  <si>
    <t>Infants and Toddlers 0-1:</t>
  </si>
  <si>
    <t>Infants and Toddlers 0-1</t>
  </si>
  <si>
    <t>Infants and Toddlers 0-3</t>
  </si>
  <si>
    <t>Enter the number of children the summary statement is based on, for each year
Enter Percent with IFSPs for each year, for each year</t>
  </si>
  <si>
    <t>Calculate</t>
  </si>
  <si>
    <t>Meaningful difference?</t>
  </si>
  <si>
    <t># Children</t>
  </si>
  <si>
    <t>% IFSPs</t>
  </si>
  <si>
    <t>Dif Pct</t>
  </si>
  <si>
    <t>Std Error</t>
  </si>
  <si>
    <t>z value</t>
  </si>
  <si>
    <t>p-value</t>
  </si>
  <si>
    <r>
      <rPr>
        <b/>
        <sz val="10"/>
        <color theme="1"/>
        <rFont val="Arial"/>
        <family val="2"/>
      </rPr>
      <t>Comparisons between years for the data entered to the left.  
Meaningful differences are calculated between:</t>
    </r>
    <r>
      <rPr>
        <sz val="10"/>
        <color theme="1"/>
        <rFont val="Arial"/>
        <family val="2"/>
      </rPr>
      <t xml:space="preserve">
</t>
    </r>
    <r>
      <rPr>
        <b/>
        <sz val="10"/>
        <color theme="1"/>
        <rFont val="Arial"/>
        <family val="2"/>
      </rPr>
      <t xml:space="preserve">Year 1 </t>
    </r>
    <r>
      <rPr>
        <sz val="10"/>
        <color theme="1"/>
        <rFont val="Arial"/>
        <family val="2"/>
      </rPr>
      <t xml:space="preserve">and </t>
    </r>
    <r>
      <rPr>
        <b/>
        <sz val="10"/>
        <color theme="1"/>
        <rFont val="Arial"/>
        <family val="2"/>
      </rPr>
      <t>Year 2</t>
    </r>
    <r>
      <rPr>
        <sz val="10"/>
        <color theme="1"/>
        <rFont val="Arial"/>
        <family val="2"/>
      </rPr>
      <t xml:space="preserve"> </t>
    </r>
    <r>
      <rPr>
        <i/>
        <sz val="10"/>
        <color theme="1"/>
        <rFont val="Arial"/>
        <family val="2"/>
      </rPr>
      <t>(first table, below)</t>
    </r>
    <r>
      <rPr>
        <sz val="10"/>
        <color theme="1"/>
        <rFont val="Arial"/>
        <family val="2"/>
      </rPr>
      <t xml:space="preserve">
</t>
    </r>
    <r>
      <rPr>
        <b/>
        <sz val="10"/>
        <color theme="1"/>
        <rFont val="Arial"/>
        <family val="2"/>
      </rPr>
      <t>Year 2</t>
    </r>
    <r>
      <rPr>
        <sz val="10"/>
        <color theme="1"/>
        <rFont val="Arial"/>
        <family val="2"/>
      </rPr>
      <t xml:space="preserve"> and </t>
    </r>
    <r>
      <rPr>
        <b/>
        <sz val="10"/>
        <color theme="1"/>
        <rFont val="Arial"/>
        <family val="2"/>
      </rPr>
      <t>Year 3</t>
    </r>
    <r>
      <rPr>
        <sz val="10"/>
        <color theme="1"/>
        <rFont val="Arial"/>
        <family val="2"/>
      </rPr>
      <t xml:space="preserve"> </t>
    </r>
    <r>
      <rPr>
        <i/>
        <sz val="10"/>
        <color theme="1"/>
        <rFont val="Arial"/>
        <family val="2"/>
      </rPr>
      <t>(second table, below)</t>
    </r>
    <r>
      <rPr>
        <sz val="10"/>
        <color theme="1"/>
        <rFont val="Arial"/>
        <family val="2"/>
      </rPr>
      <t xml:space="preserve">
</t>
    </r>
    <r>
      <rPr>
        <b/>
        <sz val="10"/>
        <color theme="1"/>
        <rFont val="Arial"/>
        <family val="2"/>
      </rPr>
      <t>Year 1</t>
    </r>
    <r>
      <rPr>
        <sz val="10"/>
        <color theme="1"/>
        <rFont val="Arial"/>
        <family val="2"/>
      </rPr>
      <t xml:space="preserve"> and </t>
    </r>
    <r>
      <rPr>
        <b/>
        <sz val="10"/>
        <color theme="1"/>
        <rFont val="Arial"/>
        <family val="2"/>
      </rPr>
      <t>Year 3</t>
    </r>
    <r>
      <rPr>
        <sz val="10"/>
        <color theme="1"/>
        <rFont val="Arial"/>
        <family val="2"/>
      </rPr>
      <t xml:space="preserve"> </t>
    </r>
    <r>
      <rPr>
        <i/>
        <sz val="10"/>
        <color theme="1"/>
        <rFont val="Arial"/>
        <family val="2"/>
      </rPr>
      <t>(third table, below)</t>
    </r>
  </si>
  <si>
    <t>Instructions</t>
  </si>
  <si>
    <t>Steps 2 &amp; 3</t>
  </si>
  <si>
    <t>Step 1</t>
  </si>
  <si>
    <t>Step 4 (viewing only)</t>
  </si>
  <si>
    <t>Number Infants and Toddlers in the state</t>
  </si>
  <si>
    <t>Percent with IFSPs</t>
  </si>
  <si>
    <t>Step 5 (No data entry nessesary)</t>
  </si>
  <si>
    <t>Percent of Infants and Toddlers with IFSPs</t>
  </si>
  <si>
    <t xml:space="preserve">The Meaningful Differences Calculator allows states to look at statistical differences between two numbers.  This Excel-based calculator uses a statistical formula to allow states to make three different comparisons related to the percentage of infants and toddlers served.  For each of these comparisons, the calculator determines whether the difference is large enough to be considered meaningful which means the difference is statistically significant. </t>
  </si>
  <si>
    <t>A meaningful difference is determined by the size of the confidence interval which depends on the number of children.  For instance, a small local program will need a larger difference between their percent served and the state target than a large program for the difference to be considered meaningfully different.  This is because the smaller program's estimate is less precise (i.e. a wider confidence interval) because it is based on fewer children.  A larger local program will have more precision in their percent served estimate and will see meaningful differences when the numbers are closer to one another (i.e., will have a narrower confidence interval).</t>
  </si>
  <si>
    <t>Program name(s):</t>
  </si>
  <si>
    <r>
      <rPr>
        <b/>
        <sz val="10"/>
        <color theme="1"/>
        <rFont val="Arial"/>
        <family val="2"/>
      </rPr>
      <t>Step 1: Enter the label for each year of data reported (e.g. FFY or SFY)</t>
    </r>
    <r>
      <rPr>
        <sz val="10"/>
        <color theme="1"/>
        <rFont val="Arial"/>
        <family val="2"/>
      </rPr>
      <t xml:space="preserve"> for Year 1, Year 2, and Year 3 in light yellow cells</t>
    </r>
    <r>
      <rPr>
        <b/>
        <sz val="10"/>
        <color theme="1"/>
        <rFont val="Arial"/>
        <family val="2"/>
      </rPr>
      <t xml:space="preserve"> C10</t>
    </r>
    <r>
      <rPr>
        <sz val="10"/>
        <color theme="1"/>
        <rFont val="Arial"/>
        <family val="2"/>
      </rPr>
      <t xml:space="preserve"> - </t>
    </r>
    <r>
      <rPr>
        <b/>
        <sz val="10"/>
        <color theme="1"/>
        <rFont val="Arial"/>
        <family val="2"/>
      </rPr>
      <t>C12</t>
    </r>
    <r>
      <rPr>
        <sz val="10"/>
        <color theme="1"/>
        <rFont val="Arial"/>
        <family val="2"/>
      </rPr>
      <t>.</t>
    </r>
    <r>
      <rPr>
        <i/>
        <sz val="10"/>
        <color theme="1"/>
        <rFont val="Arial"/>
        <family val="2"/>
      </rPr>
      <t xml:space="preserve"> (e.g., "FFY13"  "FFY 14" and "FFY15")</t>
    </r>
  </si>
  <si>
    <r>
      <rPr>
        <b/>
        <sz val="10"/>
        <color theme="1"/>
        <rFont val="Arial"/>
        <family val="2"/>
      </rPr>
      <t>Step 2: Enter values</t>
    </r>
    <r>
      <rPr>
        <sz val="10"/>
        <color theme="1"/>
        <rFont val="Arial"/>
        <family val="2"/>
      </rPr>
      <t xml:space="preserve"> in light yellow cells for: </t>
    </r>
    <r>
      <rPr>
        <b/>
        <sz val="10"/>
        <color theme="1"/>
        <rFont val="Arial"/>
        <family val="2"/>
      </rPr>
      <t>Number of infants and toddlers in the state</t>
    </r>
    <r>
      <rPr>
        <sz val="10"/>
        <color theme="1"/>
        <rFont val="Arial"/>
        <family val="2"/>
      </rPr>
      <t xml:space="preserve"> (Year 1 in </t>
    </r>
    <r>
      <rPr>
        <b/>
        <sz val="10"/>
        <color theme="1"/>
        <rFont val="Arial"/>
        <family val="2"/>
      </rPr>
      <t>C22</t>
    </r>
    <r>
      <rPr>
        <sz val="10"/>
        <color theme="1"/>
        <rFont val="Arial"/>
        <family val="2"/>
      </rPr>
      <t xml:space="preserve"> - </t>
    </r>
    <r>
      <rPr>
        <b/>
        <sz val="10"/>
        <color theme="1"/>
        <rFont val="Arial"/>
        <family val="2"/>
      </rPr>
      <t>C23</t>
    </r>
    <r>
      <rPr>
        <sz val="10"/>
        <color theme="1"/>
        <rFont val="Arial"/>
        <family val="2"/>
      </rPr>
      <t xml:space="preserve">; Year 2 in </t>
    </r>
    <r>
      <rPr>
        <b/>
        <sz val="10"/>
        <color theme="1"/>
        <rFont val="Arial"/>
        <family val="2"/>
      </rPr>
      <t>E22</t>
    </r>
    <r>
      <rPr>
        <sz val="10"/>
        <color theme="1"/>
        <rFont val="Arial"/>
        <family val="2"/>
      </rPr>
      <t xml:space="preserve"> - </t>
    </r>
    <r>
      <rPr>
        <b/>
        <sz val="10"/>
        <color theme="1"/>
        <rFont val="Arial"/>
        <family val="2"/>
      </rPr>
      <t>E23</t>
    </r>
    <r>
      <rPr>
        <sz val="10"/>
        <color theme="1"/>
        <rFont val="Arial"/>
        <family val="2"/>
      </rPr>
      <t xml:space="preserve">; Year 3 in </t>
    </r>
    <r>
      <rPr>
        <b/>
        <sz val="10"/>
        <color theme="1"/>
        <rFont val="Arial"/>
        <family val="2"/>
      </rPr>
      <t>G22</t>
    </r>
    <r>
      <rPr>
        <sz val="10"/>
        <color theme="1"/>
        <rFont val="Arial"/>
        <family val="2"/>
      </rPr>
      <t xml:space="preserve"> - </t>
    </r>
    <r>
      <rPr>
        <b/>
        <sz val="10"/>
        <color theme="1"/>
        <rFont val="Arial"/>
        <family val="2"/>
      </rPr>
      <t>G23</t>
    </r>
    <r>
      <rPr>
        <sz val="10"/>
        <color theme="1"/>
        <rFont val="Arial"/>
        <family val="2"/>
      </rPr>
      <t>)</t>
    </r>
  </si>
  <si>
    <r>
      <rPr>
        <b/>
        <sz val="10"/>
        <color theme="1"/>
        <rFont val="Arial"/>
        <family val="2"/>
      </rPr>
      <t>Step 3: Enter values</t>
    </r>
    <r>
      <rPr>
        <sz val="10"/>
        <color theme="1"/>
        <rFont val="Arial"/>
        <family val="2"/>
      </rPr>
      <t xml:space="preserve"> in light yellow cells for: </t>
    </r>
    <r>
      <rPr>
        <b/>
        <sz val="10"/>
        <color theme="1"/>
        <rFont val="Arial"/>
        <family val="2"/>
      </rPr>
      <t>Percent with IFSPs</t>
    </r>
    <r>
      <rPr>
        <sz val="10"/>
        <color theme="1"/>
        <rFont val="Arial"/>
        <family val="2"/>
      </rPr>
      <t xml:space="preserve"> for each year (Year 1 in</t>
    </r>
    <r>
      <rPr>
        <b/>
        <sz val="10"/>
        <color theme="1"/>
        <rFont val="Arial"/>
        <family val="2"/>
      </rPr>
      <t xml:space="preserve"> D22</t>
    </r>
    <r>
      <rPr>
        <sz val="10"/>
        <color theme="1"/>
        <rFont val="Arial"/>
        <family val="2"/>
      </rPr>
      <t xml:space="preserve"> - </t>
    </r>
    <r>
      <rPr>
        <b/>
        <sz val="10"/>
        <color theme="1"/>
        <rFont val="Arial"/>
        <family val="2"/>
      </rPr>
      <t>D23</t>
    </r>
    <r>
      <rPr>
        <sz val="10"/>
        <color theme="1"/>
        <rFont val="Arial"/>
        <family val="2"/>
      </rPr>
      <t xml:space="preserve">; Year 2 in </t>
    </r>
    <r>
      <rPr>
        <b/>
        <sz val="10"/>
        <color theme="1"/>
        <rFont val="Arial"/>
        <family val="2"/>
      </rPr>
      <t>F22</t>
    </r>
    <r>
      <rPr>
        <sz val="10"/>
        <color theme="1"/>
        <rFont val="Arial"/>
        <family val="2"/>
      </rPr>
      <t xml:space="preserve"> - </t>
    </r>
    <r>
      <rPr>
        <b/>
        <sz val="10"/>
        <color theme="1"/>
        <rFont val="Arial"/>
        <family val="2"/>
      </rPr>
      <t>F23</t>
    </r>
    <r>
      <rPr>
        <sz val="10"/>
        <color theme="1"/>
        <rFont val="Arial"/>
        <family val="2"/>
      </rPr>
      <t xml:space="preserve">; Year 3 in </t>
    </r>
    <r>
      <rPr>
        <b/>
        <sz val="10"/>
        <color theme="1"/>
        <rFont val="Arial"/>
        <family val="2"/>
      </rPr>
      <t>H22</t>
    </r>
    <r>
      <rPr>
        <sz val="10"/>
        <color theme="1"/>
        <rFont val="Arial"/>
        <family val="2"/>
      </rPr>
      <t xml:space="preserve"> - </t>
    </r>
    <r>
      <rPr>
        <b/>
        <sz val="10"/>
        <color theme="1"/>
        <rFont val="Arial"/>
        <family val="2"/>
      </rPr>
      <t>H23</t>
    </r>
    <r>
      <rPr>
        <sz val="10"/>
        <color theme="1"/>
        <rFont val="Arial"/>
        <family val="2"/>
      </rPr>
      <t>)</t>
    </r>
  </si>
  <si>
    <r>
      <rPr>
        <b/>
        <sz val="10"/>
        <color theme="1"/>
        <rFont val="Arial"/>
        <family val="2"/>
      </rPr>
      <t>Step 4: View the graph</t>
    </r>
    <r>
      <rPr>
        <sz val="10"/>
        <color theme="1"/>
        <rFont val="Arial"/>
        <family val="2"/>
      </rPr>
      <t xml:space="preserve"> of Percent with IFSPs from Year 1 to Year 3.</t>
    </r>
  </si>
  <si>
    <r>
      <rPr>
        <b/>
        <sz val="10"/>
        <color theme="1"/>
        <rFont val="Arial"/>
        <family val="2"/>
      </rPr>
      <t>Step 5: View the comparisons</t>
    </r>
    <r>
      <rPr>
        <sz val="10"/>
        <color theme="1"/>
        <rFont val="Arial"/>
        <family val="2"/>
      </rPr>
      <t xml:space="preserve"> between years for the data you entered in Steps 1-3 in cells </t>
    </r>
    <r>
      <rPr>
        <b/>
        <sz val="10"/>
        <color theme="1"/>
        <rFont val="Arial"/>
        <family val="2"/>
      </rPr>
      <t>K8</t>
    </r>
    <r>
      <rPr>
        <sz val="10"/>
        <color theme="1"/>
        <rFont val="Arial"/>
        <family val="2"/>
      </rPr>
      <t xml:space="preserve"> - </t>
    </r>
    <r>
      <rPr>
        <b/>
        <sz val="10"/>
        <color theme="1"/>
        <rFont val="Arial"/>
        <family val="2"/>
      </rPr>
      <t>T30</t>
    </r>
    <r>
      <rPr>
        <sz val="10"/>
        <color theme="1"/>
        <rFont val="Arial"/>
        <family val="2"/>
      </rPr>
      <t xml:space="preserve">.  </t>
    </r>
    <r>
      <rPr>
        <b/>
        <sz val="10"/>
        <color theme="1"/>
        <rFont val="Arial"/>
        <family val="2"/>
      </rPr>
      <t>Meaningful differences are calculated.</t>
    </r>
  </si>
  <si>
    <r>
      <t>1) To compare state performance to the target for the current year 
2)</t>
    </r>
    <r>
      <rPr>
        <sz val="7"/>
        <color theme="1"/>
        <rFont val="Arial"/>
        <family val="2"/>
      </rPr>
      <t>   </t>
    </r>
    <r>
      <rPr>
        <sz val="12"/>
        <color theme="1"/>
        <rFont val="Arial"/>
        <family val="2"/>
      </rPr>
      <t>To compare local program performance to the state target for the current year 
3) To compare state performance over time</t>
    </r>
  </si>
  <si>
    <r>
      <t xml:space="preserve">Step 1: Enter the name of your state in D10 </t>
    </r>
    <r>
      <rPr>
        <i/>
        <sz val="10"/>
        <color theme="1"/>
        <rFont val="Arial"/>
        <family val="2"/>
      </rPr>
      <t>(light yellow background)</t>
    </r>
  </si>
  <si>
    <r>
      <t>Step 2: Enter the Target % for Infants and Toddlers Age 0-1 and Age 0-3 in E11 and E12</t>
    </r>
    <r>
      <rPr>
        <i/>
        <sz val="10"/>
        <color theme="1"/>
        <rFont val="Arial"/>
        <family val="2"/>
      </rPr>
      <t xml:space="preserve"> (light yellow background)</t>
    </r>
  </si>
  <si>
    <r>
      <t>Step 3: Enter the Year of Data Reported in D13</t>
    </r>
    <r>
      <rPr>
        <i/>
        <sz val="10"/>
        <color theme="1"/>
        <rFont val="Arial"/>
        <family val="2"/>
      </rPr>
      <t xml:space="preserve"> (light yellow background)</t>
    </r>
  </si>
  <si>
    <r>
      <t xml:space="preserve">Step 4: Enter the Number of Infants and Toddlers in the state Age 0 - 1 in G16 and for Age 0 - 3 in P16 </t>
    </r>
    <r>
      <rPr>
        <i/>
        <sz val="10"/>
        <color theme="1"/>
        <rFont val="Arial"/>
        <family val="2"/>
      </rPr>
      <t>(light yellow background)</t>
    </r>
  </si>
  <si>
    <r>
      <t xml:space="preserve">Step 5: Enter the Percent with IFSPs for Infants and Toddlers Age 0 - 1 in H16 and for Age 0 - 3 in Q16 </t>
    </r>
    <r>
      <rPr>
        <i/>
        <sz val="10"/>
        <color theme="1"/>
        <rFont val="Arial"/>
        <family val="2"/>
      </rPr>
      <t>(light yellow background)</t>
    </r>
  </si>
  <si>
    <t>State name:</t>
  </si>
  <si>
    <t>Year of data reported:</t>
  </si>
  <si>
    <t>The meaningful difference calculator uses an accepted formula (test of proportional difference) to determine whether the difference between the percent served and the target is statistically significant (or meaningful), based upon the 90% confidence intervals for each indicator (significance level = .10). Child count percentages that are statistically significantly higher than the state target are marked as "Higher" in the column with the header "Meaningfully higher or lower than State Target.” Child count percentages that are statistically significantly lower than the state target are marked as “Lower”  in the column with the header "Meaningfully higher or lower than State Target.” For comparison of state data overtime, two years of data are compared to each other and the difference between the two percentages is tested and when the significange level is .10 the Meaningful Difference is reported as yes.</t>
  </si>
  <si>
    <r>
      <t xml:space="preserve">Step 1: Make sure that the </t>
    </r>
    <r>
      <rPr>
        <b/>
        <i/>
        <sz val="10"/>
        <color theme="1"/>
        <rFont val="Arial"/>
        <family val="2"/>
      </rPr>
      <t>State Target</t>
    </r>
    <r>
      <rPr>
        <b/>
        <sz val="10"/>
        <color theme="1"/>
        <rFont val="Arial"/>
        <family val="2"/>
      </rPr>
      <t xml:space="preserve"> tab has information filled out for the targets for Infants and Toddlers, 0-1 and 0-3</t>
    </r>
    <r>
      <rPr>
        <i/>
        <sz val="10"/>
        <color theme="1"/>
        <rFont val="Arial"/>
        <family val="2"/>
      </rPr>
      <t xml:space="preserve"> (see State Target tab)</t>
    </r>
  </si>
  <si>
    <r>
      <t>Step 2: Enter program names in Column B</t>
    </r>
    <r>
      <rPr>
        <i/>
        <sz val="10"/>
        <color theme="1"/>
        <rFont val="Arial"/>
        <family val="2"/>
      </rPr>
      <t xml:space="preserve"> (light yellow background)</t>
    </r>
  </si>
  <si>
    <r>
      <t xml:space="preserve">Step 3: Enter Number of Infants and Toddlers Age 0 - 1 years in the programs area in Column E </t>
    </r>
    <r>
      <rPr>
        <i/>
        <sz val="10"/>
        <color theme="1"/>
        <rFont val="Arial"/>
        <family val="2"/>
      </rPr>
      <t>(light yellow background)</t>
    </r>
    <r>
      <rPr>
        <b/>
        <sz val="10"/>
        <color theme="1"/>
        <rFont val="Arial"/>
        <family val="2"/>
      </rPr>
      <t xml:space="preserve"> for each program entered in Column B.</t>
    </r>
  </si>
  <si>
    <r>
      <t>Step 4: Enter Percent of Infants and Toddlers Age 0 - 1 years with IFSPs in Column F</t>
    </r>
    <r>
      <rPr>
        <i/>
        <sz val="10"/>
        <color theme="1"/>
        <rFont val="Arial"/>
        <family val="2"/>
      </rPr>
      <t xml:space="preserve"> (light yellow background) </t>
    </r>
    <r>
      <rPr>
        <b/>
        <sz val="10"/>
        <color theme="1"/>
        <rFont val="Arial"/>
        <family val="2"/>
      </rPr>
      <t>for each program entered in Column B.</t>
    </r>
  </si>
  <si>
    <r>
      <t xml:space="preserve">Step 5: Enter Number of Infants and Toddlers Age 0 - 3 years  in the programs area in Column N </t>
    </r>
    <r>
      <rPr>
        <i/>
        <sz val="10"/>
        <color theme="1"/>
        <rFont val="Arial"/>
        <family val="2"/>
      </rPr>
      <t>(light yellow background)</t>
    </r>
    <r>
      <rPr>
        <b/>
        <sz val="10"/>
        <color theme="1"/>
        <rFont val="Arial"/>
        <family val="2"/>
      </rPr>
      <t xml:space="preserve"> for each program entered in Column B.</t>
    </r>
  </si>
  <si>
    <r>
      <t xml:space="preserve">Step 6: Enter Percent of Infants and Toddlers Age 0 - 3 years with IFSPs in Column O </t>
    </r>
    <r>
      <rPr>
        <i/>
        <sz val="10"/>
        <color theme="1"/>
        <rFont val="Arial"/>
        <family val="2"/>
      </rPr>
      <t>(light yellow background)</t>
    </r>
    <r>
      <rPr>
        <b/>
        <sz val="10"/>
        <color theme="1"/>
        <rFont val="Arial"/>
        <family val="2"/>
      </rPr>
      <t xml:space="preserve"> for each program entered in Column B.</t>
    </r>
  </si>
  <si>
    <t>Please cite as:</t>
  </si>
  <si>
    <r>
      <t xml:space="preserve">Center for IDEA Early Childhood Data Systems &amp; Early Childhood Technical Assistance Center. (2018). </t>
    </r>
    <r>
      <rPr>
        <i/>
        <sz val="12"/>
        <color theme="1"/>
        <rFont val="Arial"/>
        <family val="2"/>
      </rPr>
      <t>Identify meaningful differences in Child Find</t>
    </r>
    <r>
      <rPr>
        <sz val="12"/>
        <color theme="1"/>
        <rFont val="Arial"/>
        <family val="2"/>
      </rPr>
      <t>. Retrieved from https://dasycenter.org/identify-meaningful-differences-in-child-find/</t>
    </r>
  </si>
  <si>
    <t xml:space="preserve">The content of this product was developed under a grant, #H373Z120002, and a cooperative agreement, #H326P170001 from the Office of Special Education Programs, U.S. Department of Education. However, this content does not necessarily represent the policy of the U.S. Department of Education, and you should 
not assume endorsement by the Federal Government. DaSy Center Project Officers, Meredith Miceli and Richelle Davis, and ECTA Center Project Officer, Julia Martin Eile.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</si>
</sst>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2" x14ac:knownFonts="1">
    <font>
      <sz val="10"/>
      <color theme="1"/>
      <name val="Arial"/>
      <family val="2"/>
    </font>
    <font>
      <b/>
      <sz val="10"/>
      <color theme="1"/>
      <name val="Arial"/>
      <family val="2"/>
    </font>
    <font>
      <i/>
      <sz val="10"/>
      <color theme="1"/>
      <name val="Arial"/>
      <family val="2"/>
    </font>
    <font>
      <sz val="10"/>
      <color rgb="FF0000FF"/>
      <name val="Arial"/>
      <family val="2"/>
    </font>
    <font>
      <b/>
      <sz val="10"/>
      <color rgb="FF0000FF"/>
      <name val="Arial"/>
      <family val="2"/>
    </font>
    <font>
      <i/>
      <sz val="10"/>
      <color rgb="FF0000FF"/>
      <name val="Arial"/>
      <family val="2"/>
    </font>
    <font>
      <sz val="10"/>
      <color theme="1"/>
      <name val="Arial"/>
      <family val="2"/>
    </font>
    <font>
      <sz val="10"/>
      <color rgb="FF000000"/>
      <name val="Arial"/>
      <family val="2"/>
    </font>
    <font>
      <b/>
      <u/>
      <sz val="12"/>
      <color rgb="FF000000"/>
      <name val="Arial"/>
      <family val="2"/>
    </font>
    <font>
      <sz val="12"/>
      <color rgb="FF000000"/>
      <name val="Arial"/>
      <family val="2"/>
    </font>
    <font>
      <sz val="12"/>
      <color theme="1"/>
      <name val="Arial"/>
      <family val="2"/>
    </font>
    <font>
      <b/>
      <u/>
      <sz val="12"/>
      <color theme="1"/>
      <name val="Arial"/>
      <family val="2"/>
    </font>
    <font>
      <sz val="7"/>
      <color theme="1"/>
      <name val="Arial"/>
      <family val="2"/>
    </font>
    <font>
      <b/>
      <sz val="11"/>
      <color theme="1"/>
      <name val="Arial"/>
      <family val="2"/>
    </font>
    <font>
      <sz val="11"/>
      <color rgb="FF9C0006"/>
      <name val="Calibri"/>
      <family val="2"/>
      <scheme val="minor"/>
    </font>
    <font>
      <b/>
      <sz val="11"/>
      <color theme="1"/>
      <name val="Calibri"/>
      <family val="2"/>
      <scheme val="minor"/>
    </font>
    <font>
      <sz val="10"/>
      <color rgb="FFFF0000"/>
      <name val="Arial"/>
      <family val="2"/>
    </font>
    <font>
      <b/>
      <sz val="12"/>
      <color theme="1"/>
      <name val="Arial"/>
      <family val="2"/>
    </font>
    <font>
      <b/>
      <sz val="14"/>
      <color theme="1"/>
      <name val="Arial"/>
      <family val="2"/>
    </font>
    <font>
      <b/>
      <i/>
      <sz val="10"/>
      <color theme="1"/>
      <name val="Arial"/>
      <family val="2"/>
    </font>
    <font>
      <sz val="11"/>
      <color theme="1"/>
      <name val="Arial"/>
      <family val="2"/>
    </font>
    <font>
      <i/>
      <sz val="12"/>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C7CE"/>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B9"/>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diagonal/>
    </border>
    <border>
      <left style="thin">
        <color auto="1"/>
      </left>
      <right/>
      <top/>
      <bottom style="medium">
        <color auto="1"/>
      </bottom>
      <diagonal/>
    </border>
    <border>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right style="medium">
        <color auto="1"/>
      </right>
      <top/>
      <bottom/>
      <diagonal/>
    </border>
    <border>
      <left/>
      <right/>
      <top/>
      <bottom style="medium">
        <color auto="1"/>
      </bottom>
      <diagonal/>
    </border>
    <border>
      <left style="thin">
        <color auto="1"/>
      </left>
      <right style="medium">
        <color auto="1"/>
      </right>
      <top style="medium">
        <color auto="1"/>
      </top>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indexed="64"/>
      </right>
      <top/>
      <bottom/>
      <diagonal/>
    </border>
    <border>
      <left/>
      <right style="thin">
        <color auto="1"/>
      </right>
      <top/>
      <bottom/>
      <diagonal/>
    </border>
    <border>
      <left style="thin">
        <color auto="1"/>
      </left>
      <right/>
      <top style="thin">
        <color auto="1"/>
      </top>
      <bottom style="medium">
        <color indexed="64"/>
      </bottom>
      <diagonal/>
    </border>
    <border>
      <left/>
      <right style="thin">
        <color auto="1"/>
      </right>
      <top style="medium">
        <color auto="1"/>
      </top>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right/>
      <top style="double">
        <color indexed="64"/>
      </top>
      <bottom style="hair">
        <color indexed="64"/>
      </bottom>
      <diagonal/>
    </border>
    <border>
      <left/>
      <right style="medium">
        <color auto="1"/>
      </right>
      <top style="double">
        <color indexed="64"/>
      </top>
      <bottom style="hair">
        <color indexed="64"/>
      </bottom>
      <diagonal/>
    </border>
    <border>
      <left/>
      <right/>
      <top style="hair">
        <color indexed="64"/>
      </top>
      <bottom style="hair">
        <color indexed="64"/>
      </bottom>
      <diagonal/>
    </border>
    <border>
      <left style="dotted">
        <color theme="0" tint="-0.24994659260841701"/>
      </left>
      <right style="medium">
        <color auto="1"/>
      </right>
      <top style="hair">
        <color indexed="64"/>
      </top>
      <bottom style="hair">
        <color indexed="64"/>
      </bottom>
      <diagonal/>
    </border>
    <border>
      <left style="medium">
        <color indexed="64"/>
      </left>
      <right/>
      <top style="double">
        <color indexed="64"/>
      </top>
      <bottom/>
      <diagonal/>
    </border>
    <border>
      <left style="hair">
        <color indexed="64"/>
      </left>
      <right/>
      <top style="double">
        <color indexed="64"/>
      </top>
      <bottom style="hair">
        <color indexed="64"/>
      </bottom>
      <diagonal/>
    </border>
    <border>
      <left/>
      <right/>
      <top style="hair">
        <color indexed="64"/>
      </top>
      <bottom style="medium">
        <color indexed="64"/>
      </bottom>
      <diagonal/>
    </border>
    <border>
      <left style="dotted">
        <color theme="0" tint="-0.24994659260841701"/>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auto="1"/>
      </right>
      <top style="hair">
        <color indexed="64"/>
      </top>
      <bottom style="hair">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auto="1"/>
      </left>
      <right style="hair">
        <color auto="1"/>
      </right>
      <top style="medium">
        <color auto="1"/>
      </top>
      <bottom/>
      <diagonal/>
    </border>
    <border>
      <left style="hair">
        <color auto="1"/>
      </left>
      <right style="medium">
        <color indexed="64"/>
      </right>
      <top style="medium">
        <color auto="1"/>
      </top>
      <bottom/>
      <diagonal/>
    </border>
    <border>
      <left style="medium">
        <color auto="1"/>
      </left>
      <right style="hair">
        <color auto="1"/>
      </right>
      <top/>
      <bottom/>
      <diagonal/>
    </border>
    <border>
      <left style="hair">
        <color auto="1"/>
      </left>
      <right style="medium">
        <color indexed="64"/>
      </right>
      <top/>
      <bottom/>
      <diagonal/>
    </border>
    <border>
      <left style="medium">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indexed="64"/>
      </right>
      <top style="medium">
        <color indexed="64"/>
      </top>
      <bottom style="hair">
        <color auto="1"/>
      </bottom>
      <diagonal/>
    </border>
    <border>
      <left style="medium">
        <color indexed="64"/>
      </left>
      <right style="hair">
        <color indexed="64"/>
      </right>
      <top style="hair">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double">
        <color indexed="64"/>
      </top>
      <bottom style="hair">
        <color theme="0" tint="-0.34998626667073579"/>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s>
  <cellStyleXfs count="4">
    <xf numFmtId="0" fontId="0" fillId="0" borderId="0"/>
    <xf numFmtId="9" fontId="6" fillId="0" borderId="0" applyFont="0" applyFill="0" applyBorder="0" applyAlignment="0" applyProtection="0"/>
    <xf numFmtId="0" fontId="14" fillId="7" borderId="0" applyNumberFormat="0" applyBorder="0" applyAlignment="0" applyProtection="0"/>
    <xf numFmtId="43" fontId="6" fillId="0" borderId="0" applyFont="0" applyFill="0" applyBorder="0" applyAlignment="0" applyProtection="0"/>
  </cellStyleXfs>
  <cellXfs count="259">
    <xf numFmtId="0" fontId="0" fillId="0" borderId="0" xfId="0"/>
    <xf numFmtId="0" fontId="0" fillId="0" borderId="0" xfId="0" applyFont="1" applyAlignment="1" applyProtection="1">
      <alignment horizontal="left" vertical="center"/>
      <protection hidden="1"/>
    </xf>
    <xf numFmtId="16" fontId="0" fillId="0" borderId="0" xfId="0" applyNumberFormat="1" applyFont="1" applyFill="1" applyAlignment="1" applyProtection="1">
      <alignment horizontal="left" vertical="center"/>
      <protection hidden="1"/>
    </xf>
    <xf numFmtId="0" fontId="1" fillId="0" borderId="0" xfId="0" applyFont="1" applyFill="1" applyAlignment="1" applyProtection="1">
      <alignment vertical="center"/>
      <protection hidden="1"/>
    </xf>
    <xf numFmtId="0" fontId="0" fillId="0" borderId="0" xfId="0" applyFont="1" applyAlignment="1" applyProtection="1">
      <alignment vertical="center"/>
      <protection hidden="1"/>
    </xf>
    <xf numFmtId="10" fontId="0" fillId="0" borderId="0" xfId="0" applyNumberFormat="1" applyFont="1" applyAlignment="1" applyProtection="1">
      <alignment vertical="center"/>
      <protection hidden="1"/>
    </xf>
    <xf numFmtId="10" fontId="0" fillId="0" borderId="0" xfId="0" applyNumberFormat="1" applyFont="1" applyAlignment="1" applyProtection="1">
      <alignment horizontal="right" vertical="center"/>
      <protection hidden="1"/>
    </xf>
    <xf numFmtId="10" fontId="0" fillId="0" borderId="0" xfId="0" applyNumberFormat="1" applyFont="1" applyAlignment="1" applyProtection="1">
      <alignment horizontal="lef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right" vertical="center"/>
      <protection hidden="1"/>
    </xf>
    <xf numFmtId="16" fontId="0" fillId="3" borderId="36" xfId="0" applyNumberFormat="1" applyFont="1" applyFill="1" applyBorder="1" applyAlignment="1" applyProtection="1">
      <alignment horizontal="left" vertical="center"/>
      <protection hidden="1"/>
    </xf>
    <xf numFmtId="16" fontId="0" fillId="0" borderId="0" xfId="0" applyNumberFormat="1"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vertical="center"/>
      <protection hidden="1"/>
    </xf>
    <xf numFmtId="0" fontId="0" fillId="0" borderId="23" xfId="0" applyFont="1" applyBorder="1" applyAlignment="1" applyProtection="1">
      <alignment horizontal="left" vertical="center"/>
      <protection hidden="1"/>
    </xf>
    <xf numFmtId="0" fontId="1" fillId="2" borderId="12" xfId="0" applyFont="1" applyFill="1" applyBorder="1" applyAlignment="1" applyProtection="1">
      <alignment horizontal="center" wrapText="1"/>
      <protection hidden="1"/>
    </xf>
    <xf numFmtId="0" fontId="1" fillId="2" borderId="13" xfId="0" applyFont="1" applyFill="1" applyBorder="1" applyAlignment="1" applyProtection="1">
      <alignment horizontal="center" wrapText="1"/>
      <protection hidden="1"/>
    </xf>
    <xf numFmtId="10" fontId="1" fillId="2" borderId="18" xfId="0" applyNumberFormat="1" applyFont="1" applyFill="1" applyBorder="1" applyAlignment="1" applyProtection="1">
      <alignment horizontal="center" wrapText="1"/>
      <protection hidden="1"/>
    </xf>
    <xf numFmtId="10" fontId="1" fillId="2" borderId="24" xfId="0" applyNumberFormat="1" applyFont="1" applyFill="1" applyBorder="1" applyAlignment="1" applyProtection="1">
      <alignment horizontal="right" wrapText="1"/>
      <protection hidden="1"/>
    </xf>
    <xf numFmtId="10" fontId="1" fillId="2" borderId="24" xfId="0" applyNumberFormat="1" applyFont="1" applyFill="1" applyBorder="1" applyAlignment="1" applyProtection="1">
      <alignment horizontal="center" wrapText="1"/>
      <protection hidden="1"/>
    </xf>
    <xf numFmtId="10" fontId="1" fillId="2" borderId="24" xfId="0" applyNumberFormat="1" applyFont="1" applyFill="1" applyBorder="1" applyAlignment="1" applyProtection="1">
      <alignment horizontal="left" wrapText="1"/>
      <protection hidden="1"/>
    </xf>
    <xf numFmtId="10" fontId="1" fillId="2" borderId="47" xfId="0" applyNumberFormat="1" applyFont="1" applyFill="1" applyBorder="1" applyAlignment="1" applyProtection="1">
      <alignment horizontal="center" wrapText="1"/>
      <protection hidden="1"/>
    </xf>
    <xf numFmtId="0" fontId="1" fillId="2" borderId="48" xfId="0" applyFont="1" applyFill="1" applyBorder="1" applyAlignment="1" applyProtection="1">
      <alignment horizontal="center" wrapText="1"/>
      <protection hidden="1"/>
    </xf>
    <xf numFmtId="0" fontId="1" fillId="4" borderId="12" xfId="0" applyFont="1" applyFill="1" applyBorder="1" applyAlignment="1" applyProtection="1">
      <alignment horizontal="center" wrapText="1"/>
      <protection hidden="1"/>
    </xf>
    <xf numFmtId="0" fontId="1" fillId="4" borderId="13" xfId="0" applyFont="1" applyFill="1" applyBorder="1" applyAlignment="1" applyProtection="1">
      <alignment horizontal="center" wrapText="1"/>
      <protection hidden="1"/>
    </xf>
    <xf numFmtId="0" fontId="1" fillId="4" borderId="18" xfId="0" applyFont="1" applyFill="1" applyBorder="1" applyAlignment="1" applyProtection="1">
      <alignment horizontal="center" wrapText="1"/>
      <protection hidden="1"/>
    </xf>
    <xf numFmtId="10" fontId="1" fillId="4" borderId="24" xfId="0" applyNumberFormat="1" applyFont="1" applyFill="1" applyBorder="1" applyAlignment="1" applyProtection="1">
      <alignment horizontal="center" wrapText="1"/>
      <protection hidden="1"/>
    </xf>
    <xf numFmtId="10" fontId="1" fillId="4" borderId="47" xfId="0" applyNumberFormat="1" applyFont="1" applyFill="1" applyBorder="1" applyAlignment="1" applyProtection="1">
      <alignment horizontal="center" wrapText="1"/>
      <protection hidden="1"/>
    </xf>
    <xf numFmtId="0" fontId="1" fillId="4" borderId="37" xfId="0" applyFont="1" applyFill="1" applyBorder="1" applyAlignment="1" applyProtection="1">
      <alignment horizontal="center" wrapText="1"/>
      <protection hidden="1"/>
    </xf>
    <xf numFmtId="10" fontId="0" fillId="0" borderId="7" xfId="0" quotePrefix="1" applyNumberFormat="1" applyFont="1" applyFill="1" applyBorder="1" applyAlignment="1" applyProtection="1">
      <alignment horizontal="center" vertical="center"/>
      <protection hidden="1"/>
    </xf>
    <xf numFmtId="10" fontId="0" fillId="0" borderId="41" xfId="0" applyNumberFormat="1" applyFont="1" applyFill="1" applyBorder="1" applyAlignment="1" applyProtection="1">
      <alignment horizontal="right" vertical="center"/>
      <protection hidden="1"/>
    </xf>
    <xf numFmtId="10" fontId="0" fillId="0" borderId="41" xfId="0" quotePrefix="1" applyNumberFormat="1" applyFont="1" applyFill="1" applyBorder="1" applyAlignment="1" applyProtection="1">
      <alignment horizontal="center" vertical="center"/>
      <protection hidden="1"/>
    </xf>
    <xf numFmtId="10" fontId="0" fillId="0" borderId="41" xfId="0" applyNumberFormat="1" applyFont="1" applyFill="1" applyBorder="1" applyAlignment="1" applyProtection="1">
      <alignment horizontal="left" vertical="center"/>
      <protection hidden="1"/>
    </xf>
    <xf numFmtId="10" fontId="0" fillId="0" borderId="34" xfId="0" quotePrefix="1" applyNumberFormat="1" applyFont="1" applyFill="1" applyBorder="1" applyAlignment="1" applyProtection="1">
      <alignment horizontal="center" vertical="center"/>
      <protection hidden="1"/>
    </xf>
    <xf numFmtId="10" fontId="0" fillId="0" borderId="3" xfId="0" applyNumberFormat="1" applyFont="1" applyFill="1" applyBorder="1" applyAlignment="1" applyProtection="1">
      <alignment horizontal="center" vertical="center"/>
      <protection hidden="1"/>
    </xf>
    <xf numFmtId="10" fontId="0" fillId="0" borderId="41" xfId="0" applyNumberFormat="1" applyFont="1" applyFill="1" applyBorder="1" applyAlignment="1" applyProtection="1">
      <alignment horizontal="center" vertical="center"/>
      <protection hidden="1"/>
    </xf>
    <xf numFmtId="10" fontId="0" fillId="0" borderId="8" xfId="0" quotePrefix="1" applyNumberFormat="1" applyFont="1" applyFill="1" applyBorder="1" applyAlignment="1" applyProtection="1">
      <alignment horizontal="center" vertical="center"/>
      <protection hidden="1"/>
    </xf>
    <xf numFmtId="10" fontId="0" fillId="0" borderId="42" xfId="0" applyNumberFormat="1" applyFont="1" applyFill="1" applyBorder="1" applyAlignment="1" applyProtection="1">
      <alignment horizontal="right" vertical="center"/>
      <protection hidden="1"/>
    </xf>
    <xf numFmtId="10" fontId="0" fillId="0" borderId="42" xfId="0" quotePrefix="1" applyNumberFormat="1" applyFont="1" applyFill="1" applyBorder="1" applyAlignment="1" applyProtection="1">
      <alignment horizontal="center" vertical="center"/>
      <protection hidden="1"/>
    </xf>
    <xf numFmtId="10" fontId="0" fillId="0" borderId="26" xfId="0" quotePrefix="1" applyNumberFormat="1" applyFont="1" applyFill="1" applyBorder="1" applyAlignment="1" applyProtection="1">
      <alignment horizontal="center" vertical="center"/>
      <protection hidden="1"/>
    </xf>
    <xf numFmtId="10" fontId="0" fillId="0" borderId="27" xfId="0"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10" fontId="0" fillId="0" borderId="45" xfId="0" quotePrefix="1" applyNumberFormat="1" applyFont="1" applyFill="1" applyBorder="1" applyAlignment="1" applyProtection="1">
      <alignment horizontal="center" vertical="center"/>
      <protection hidden="1"/>
    </xf>
    <xf numFmtId="10" fontId="0" fillId="0" borderId="49" xfId="0" quotePrefix="1" applyNumberFormat="1" applyFont="1" applyFill="1" applyBorder="1" applyAlignment="1" applyProtection="1">
      <alignment horizontal="center" vertical="center"/>
      <protection hidden="1"/>
    </xf>
    <xf numFmtId="10" fontId="0" fillId="0" borderId="35" xfId="0" quotePrefix="1" applyNumberFormat="1" applyFont="1" applyFill="1" applyBorder="1" applyAlignment="1" applyProtection="1">
      <alignment horizontal="center" vertical="center"/>
      <protection hidden="1"/>
    </xf>
    <xf numFmtId="10" fontId="0" fillId="0" borderId="30" xfId="0" applyNumberFormat="1" applyFont="1" applyFill="1" applyBorder="1" applyAlignment="1" applyProtection="1">
      <alignment horizontal="center" vertical="center"/>
      <protection hidden="1"/>
    </xf>
    <xf numFmtId="0" fontId="0" fillId="0" borderId="0" xfId="0" applyFont="1" applyFill="1" applyAlignment="1" applyProtection="1">
      <alignment vertical="center"/>
      <protection hidden="1"/>
    </xf>
    <xf numFmtId="10" fontId="0" fillId="0" borderId="0" xfId="0" applyNumberFormat="1" applyFont="1" applyFill="1" applyAlignment="1" applyProtection="1">
      <alignment vertical="center"/>
      <protection hidden="1"/>
    </xf>
    <xf numFmtId="10" fontId="0" fillId="0" borderId="0" xfId="0" applyNumberFormat="1" applyFont="1" applyFill="1" applyAlignment="1" applyProtection="1">
      <alignment horizontal="right" vertical="center"/>
      <protection hidden="1"/>
    </xf>
    <xf numFmtId="10" fontId="0" fillId="0" borderId="0" xfId="0" applyNumberFormat="1" applyFont="1" applyFill="1" applyAlignment="1" applyProtection="1">
      <alignment horizontal="left" vertical="center"/>
      <protection hidden="1"/>
    </xf>
    <xf numFmtId="0" fontId="0" fillId="0" borderId="0" xfId="0" applyFont="1" applyFill="1" applyAlignment="1" applyProtection="1">
      <alignment horizontal="center" vertical="center"/>
      <protection hidden="1"/>
    </xf>
    <xf numFmtId="0" fontId="0" fillId="0" borderId="0" xfId="0" applyProtection="1">
      <protection hidden="1"/>
    </xf>
    <xf numFmtId="0" fontId="1" fillId="2" borderId="17" xfId="0" applyFont="1" applyFill="1" applyBorder="1" applyAlignment="1" applyProtection="1">
      <alignment vertical="center"/>
      <protection hidden="1"/>
    </xf>
    <xf numFmtId="0" fontId="1" fillId="2" borderId="25" xfId="0" applyFont="1" applyFill="1" applyBorder="1" applyAlignment="1" applyProtection="1">
      <alignment vertical="center"/>
      <protection hidden="1"/>
    </xf>
    <xf numFmtId="0" fontId="1" fillId="4" borderId="9" xfId="0" applyFont="1" applyFill="1" applyBorder="1" applyAlignment="1" applyProtection="1">
      <alignment vertical="center"/>
      <protection hidden="1"/>
    </xf>
    <xf numFmtId="0" fontId="1" fillId="4" borderId="11" xfId="0" applyFont="1" applyFill="1" applyBorder="1" applyAlignment="1" applyProtection="1">
      <alignment vertical="center"/>
      <protection hidden="1"/>
    </xf>
    <xf numFmtId="0" fontId="1" fillId="4" borderId="48" xfId="0" applyFont="1" applyFill="1" applyBorder="1" applyAlignment="1" applyProtection="1">
      <alignment horizontal="center" wrapText="1"/>
      <protection hidden="1"/>
    </xf>
    <xf numFmtId="10" fontId="1" fillId="4" borderId="12" xfId="0" applyNumberFormat="1" applyFont="1" applyFill="1" applyBorder="1" applyAlignment="1" applyProtection="1">
      <alignment horizontal="center" wrapText="1"/>
      <protection hidden="1"/>
    </xf>
    <xf numFmtId="0" fontId="1" fillId="0" borderId="3" xfId="0" applyFont="1" applyBorder="1" applyAlignment="1" applyProtection="1">
      <alignment horizontal="center" vertical="center"/>
      <protection hidden="1"/>
    </xf>
    <xf numFmtId="10" fontId="0" fillId="0" borderId="5" xfId="0" applyNumberFormat="1" applyFont="1" applyFill="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10" fontId="0" fillId="0" borderId="6" xfId="0" applyNumberFormat="1" applyFont="1" applyFill="1" applyBorder="1" applyAlignment="1" applyProtection="1">
      <alignment horizontal="center" vertical="center"/>
      <protection hidden="1"/>
    </xf>
    <xf numFmtId="0" fontId="1" fillId="0" borderId="30" xfId="0" applyFont="1" applyBorder="1" applyAlignment="1" applyProtection="1">
      <alignment horizontal="center" vertical="center"/>
      <protection hidden="1"/>
    </xf>
    <xf numFmtId="10" fontId="0" fillId="0" borderId="28" xfId="0" applyNumberFormat="1" applyFont="1" applyFill="1" applyBorder="1" applyAlignment="1" applyProtection="1">
      <alignment horizontal="center" vertical="center"/>
      <protection hidden="1"/>
    </xf>
    <xf numFmtId="0" fontId="7" fillId="5" borderId="0" xfId="0" applyFont="1" applyFill="1" applyAlignment="1">
      <alignment vertical="center"/>
    </xf>
    <xf numFmtId="0" fontId="8" fillId="5" borderId="50" xfId="0" applyFont="1" applyFill="1" applyBorder="1" applyAlignment="1">
      <alignment vertical="center" wrapText="1"/>
    </xf>
    <xf numFmtId="0" fontId="9" fillId="5" borderId="51" xfId="0" applyFont="1" applyFill="1" applyBorder="1" applyAlignment="1">
      <alignment vertical="center" wrapText="1"/>
    </xf>
    <xf numFmtId="0" fontId="7" fillId="5" borderId="51" xfId="0" applyFont="1" applyFill="1" applyBorder="1" applyAlignment="1">
      <alignment vertical="center"/>
    </xf>
    <xf numFmtId="0" fontId="8" fillId="5" borderId="51" xfId="0" applyFont="1" applyFill="1" applyBorder="1" applyAlignment="1">
      <alignment vertical="center" wrapText="1"/>
    </xf>
    <xf numFmtId="0" fontId="10" fillId="5" borderId="51" xfId="0" applyFont="1" applyFill="1" applyBorder="1" applyAlignment="1">
      <alignment vertical="center" wrapText="1"/>
    </xf>
    <xf numFmtId="0" fontId="8" fillId="5" borderId="51" xfId="0" applyFont="1" applyFill="1" applyBorder="1" applyAlignment="1">
      <alignment vertical="center"/>
    </xf>
    <xf numFmtId="0" fontId="1" fillId="4" borderId="17" xfId="0" applyFont="1" applyFill="1" applyBorder="1" applyAlignment="1" applyProtection="1">
      <alignment vertical="center"/>
      <protection hidden="1"/>
    </xf>
    <xf numFmtId="0" fontId="1" fillId="4" borderId="53" xfId="0" applyFont="1" applyFill="1" applyBorder="1" applyAlignment="1" applyProtection="1">
      <alignment vertical="center"/>
      <protection hidden="1"/>
    </xf>
    <xf numFmtId="0" fontId="1" fillId="3" borderId="56" xfId="0" applyFont="1" applyFill="1" applyBorder="1" applyAlignment="1" applyProtection="1">
      <alignment horizontal="left" vertical="center"/>
      <protection hidden="1"/>
    </xf>
    <xf numFmtId="16" fontId="1" fillId="3" borderId="58" xfId="0" applyNumberFormat="1" applyFont="1" applyFill="1" applyBorder="1" applyAlignment="1" applyProtection="1">
      <alignment horizontal="left" vertical="center"/>
      <protection hidden="1"/>
    </xf>
    <xf numFmtId="0" fontId="0" fillId="3" borderId="36" xfId="0" applyFont="1" applyFill="1" applyBorder="1" applyAlignment="1" applyProtection="1">
      <alignment horizontal="left" vertical="center"/>
      <protection hidden="1"/>
    </xf>
    <xf numFmtId="16" fontId="1" fillId="3" borderId="54" xfId="0" applyNumberFormat="1" applyFont="1" applyFill="1" applyBorder="1" applyAlignment="1" applyProtection="1">
      <alignment vertical="center"/>
      <protection hidden="1"/>
    </xf>
    <xf numFmtId="10" fontId="1" fillId="4" borderId="18" xfId="0" applyNumberFormat="1" applyFont="1" applyFill="1" applyBorder="1" applyAlignment="1" applyProtection="1">
      <alignment horizontal="center" wrapText="1"/>
      <protection hidden="1"/>
    </xf>
    <xf numFmtId="10" fontId="1" fillId="4" borderId="24" xfId="0" applyNumberFormat="1" applyFont="1" applyFill="1" applyBorder="1" applyAlignment="1" applyProtection="1">
      <alignment horizontal="right" wrapText="1"/>
      <protection hidden="1"/>
    </xf>
    <xf numFmtId="10" fontId="1" fillId="4" borderId="24" xfId="0" applyNumberFormat="1" applyFont="1" applyFill="1" applyBorder="1" applyAlignment="1" applyProtection="1">
      <alignment horizontal="left" wrapText="1"/>
      <protection hidden="1"/>
    </xf>
    <xf numFmtId="16" fontId="1" fillId="3" borderId="4" xfId="0" applyNumberFormat="1" applyFont="1" applyFill="1" applyBorder="1" applyAlignment="1" applyProtection="1">
      <alignment vertical="center"/>
      <protection hidden="1"/>
    </xf>
    <xf numFmtId="16" fontId="1" fillId="3" borderId="60" xfId="0" applyNumberFormat="1" applyFont="1" applyFill="1" applyBorder="1" applyAlignment="1" applyProtection="1">
      <alignment vertical="center"/>
      <protection hidden="1"/>
    </xf>
    <xf numFmtId="0" fontId="7" fillId="5" borderId="52" xfId="0" applyFont="1" applyFill="1" applyBorder="1"/>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pplyProtection="1">
      <alignment horizontal="right" vertical="center"/>
      <protection hidden="1"/>
    </xf>
    <xf numFmtId="164" fontId="0" fillId="0" borderId="0" xfId="0" applyNumberFormat="1" applyAlignment="1" applyProtection="1">
      <alignment vertical="center"/>
      <protection hidden="1"/>
    </xf>
    <xf numFmtId="10" fontId="0" fillId="0" borderId="42" xfId="0" applyNumberFormat="1" applyFont="1" applyFill="1" applyBorder="1" applyAlignment="1" applyProtection="1">
      <alignment horizontal="right" vertical="center" shrinkToFit="1"/>
      <protection hidden="1"/>
    </xf>
    <xf numFmtId="10" fontId="0" fillId="0" borderId="49" xfId="0" applyNumberFormat="1" applyFont="1" applyFill="1" applyBorder="1" applyAlignment="1" applyProtection="1">
      <alignment horizontal="right" vertical="center" shrinkToFit="1"/>
      <protection hidden="1"/>
    </xf>
    <xf numFmtId="0" fontId="16" fillId="0" borderId="0" xfId="0" applyFont="1" applyFill="1" applyBorder="1" applyAlignment="1" applyProtection="1">
      <protection hidden="1"/>
    </xf>
    <xf numFmtId="0" fontId="16" fillId="0" borderId="0" xfId="0" applyFont="1" applyFill="1" applyBorder="1" applyAlignment="1" applyProtection="1">
      <alignment wrapText="1"/>
      <protection hidden="1"/>
    </xf>
    <xf numFmtId="0" fontId="0" fillId="8" borderId="64" xfId="0" applyFill="1" applyBorder="1" applyAlignment="1" applyProtection="1">
      <protection hidden="1"/>
    </xf>
    <xf numFmtId="0" fontId="0" fillId="9" borderId="66" xfId="0" applyFill="1" applyBorder="1" applyAlignment="1" applyProtection="1">
      <alignment wrapText="1"/>
      <protection hidden="1"/>
    </xf>
    <xf numFmtId="10" fontId="0" fillId="0" borderId="41" xfId="0" applyNumberFormat="1" applyFont="1" applyFill="1" applyBorder="1" applyAlignment="1" applyProtection="1">
      <alignment horizontal="right" vertical="center" shrinkToFit="1"/>
      <protection hidden="1"/>
    </xf>
    <xf numFmtId="0" fontId="1" fillId="3" borderId="79" xfId="0" applyFont="1" applyFill="1" applyBorder="1" applyAlignment="1" applyProtection="1">
      <alignment horizontal="left" vertical="center" indent="1"/>
      <protection hidden="1"/>
    </xf>
    <xf numFmtId="0" fontId="1" fillId="3" borderId="80" xfId="0" applyFont="1" applyFill="1" applyBorder="1" applyAlignment="1" applyProtection="1">
      <alignment horizontal="left" vertical="center" indent="1"/>
      <protection hidden="1"/>
    </xf>
    <xf numFmtId="16" fontId="1" fillId="3" borderId="81" xfId="0" applyNumberFormat="1" applyFont="1" applyFill="1" applyBorder="1" applyAlignment="1" applyProtection="1">
      <alignment horizontal="left" vertical="center" indent="1"/>
      <protection hidden="1"/>
    </xf>
    <xf numFmtId="0" fontId="10" fillId="5" borderId="51" xfId="0" applyFont="1" applyFill="1" applyBorder="1" applyAlignment="1">
      <alignment horizontal="left" vertical="center" wrapText="1" indent="1"/>
    </xf>
    <xf numFmtId="10" fontId="2" fillId="0" borderId="23" xfId="1" applyNumberFormat="1" applyFont="1" applyBorder="1" applyAlignment="1">
      <alignment horizontal="right" vertical="center" wrapText="1" indent="1"/>
    </xf>
    <xf numFmtId="10" fontId="2" fillId="0" borderId="63" xfId="0" applyNumberFormat="1" applyFont="1" applyFill="1" applyBorder="1" applyAlignment="1" applyProtection="1">
      <alignment horizontal="right" vertical="center" wrapText="1" indent="1"/>
      <protection hidden="1"/>
    </xf>
    <xf numFmtId="0" fontId="2" fillId="0" borderId="62" xfId="0" applyNumberFormat="1" applyFont="1" applyFill="1" applyBorder="1" applyAlignment="1" applyProtection="1">
      <alignment horizontal="right" vertical="center" wrapText="1" indent="1"/>
      <protection hidden="1"/>
    </xf>
    <xf numFmtId="0" fontId="10" fillId="0" borderId="82" xfId="0" applyFont="1" applyBorder="1" applyAlignment="1">
      <alignment vertical="center"/>
    </xf>
    <xf numFmtId="0" fontId="10" fillId="0" borderId="83" xfId="0" applyFont="1" applyFill="1" applyBorder="1" applyAlignment="1">
      <alignment wrapText="1"/>
    </xf>
    <xf numFmtId="0" fontId="20" fillId="0" borderId="83" xfId="0" applyFont="1" applyBorder="1" applyAlignment="1">
      <alignment vertical="center"/>
    </xf>
    <xf numFmtId="0" fontId="10" fillId="0" borderId="84" xfId="0" applyFont="1" applyBorder="1" applyAlignment="1">
      <alignment vertical="center" wrapText="1"/>
    </xf>
    <xf numFmtId="49" fontId="0" fillId="0" borderId="0" xfId="0" applyNumberFormat="1" applyAlignment="1" applyProtection="1">
      <alignment vertical="center"/>
      <protection hidden="1"/>
    </xf>
    <xf numFmtId="0" fontId="0" fillId="8" borderId="77" xfId="0" applyFill="1" applyBorder="1" applyAlignment="1" applyProtection="1">
      <alignment vertical="center"/>
      <protection hidden="1"/>
    </xf>
    <xf numFmtId="10" fontId="0" fillId="0" borderId="3" xfId="0" applyNumberFormat="1" applyFill="1" applyBorder="1" applyAlignment="1" applyProtection="1">
      <alignment horizontal="center" vertical="center"/>
      <protection hidden="1"/>
    </xf>
    <xf numFmtId="2" fontId="0" fillId="0" borderId="2" xfId="0" applyNumberFormat="1" applyFont="1" applyFill="1" applyBorder="1" applyAlignment="1" applyProtection="1">
      <alignment horizontal="center" vertical="center"/>
      <protection hidden="1"/>
    </xf>
    <xf numFmtId="2" fontId="0" fillId="0" borderId="3" xfId="0" applyNumberFormat="1" applyFont="1" applyFill="1" applyBorder="1" applyAlignment="1" applyProtection="1">
      <alignment horizontal="center" vertical="center"/>
      <protection hidden="1"/>
    </xf>
    <xf numFmtId="10" fontId="0" fillId="0" borderId="77" xfId="0" applyNumberFormat="1" applyFill="1" applyBorder="1" applyAlignment="1" applyProtection="1">
      <alignment horizontal="center" vertical="center"/>
      <protection hidden="1"/>
    </xf>
    <xf numFmtId="0" fontId="0" fillId="9" borderId="78" xfId="0" applyFill="1" applyBorder="1" applyAlignment="1" applyProtection="1">
      <alignment vertical="center" wrapText="1"/>
      <protection hidden="1"/>
    </xf>
    <xf numFmtId="10" fontId="0" fillId="0" borderId="30" xfId="0" applyNumberFormat="1" applyFill="1" applyBorder="1" applyAlignment="1" applyProtection="1">
      <alignment horizontal="center" vertical="center"/>
      <protection hidden="1"/>
    </xf>
    <xf numFmtId="2" fontId="0" fillId="0" borderId="29" xfId="0" applyNumberFormat="1" applyFont="1" applyFill="1" applyBorder="1" applyAlignment="1" applyProtection="1">
      <alignment horizontal="center" vertical="center"/>
      <protection hidden="1"/>
    </xf>
    <xf numFmtId="2" fontId="0" fillId="0" borderId="30" xfId="0" applyNumberFormat="1" applyFont="1" applyFill="1" applyBorder="1" applyAlignment="1" applyProtection="1">
      <alignment horizontal="center" vertical="center"/>
      <protection hidden="1"/>
    </xf>
    <xf numFmtId="10" fontId="0" fillId="0" borderId="78" xfId="0" applyNumberFormat="1" applyFill="1" applyBorder="1" applyAlignment="1" applyProtection="1">
      <alignment horizontal="center" vertical="center"/>
      <protection hidden="1"/>
    </xf>
    <xf numFmtId="165" fontId="0" fillId="0" borderId="5" xfId="3" applyNumberFormat="1" applyFont="1" applyFill="1" applyBorder="1" applyAlignment="1" applyProtection="1">
      <alignment horizontal="center" vertical="center" shrinkToFit="1"/>
      <protection hidden="1"/>
    </xf>
    <xf numFmtId="165" fontId="0" fillId="0" borderId="28" xfId="3" applyNumberFormat="1" applyFont="1" applyFill="1" applyBorder="1" applyAlignment="1" applyProtection="1">
      <alignment horizontal="center" vertical="center" shrinkToFit="1"/>
      <protection hidden="1"/>
    </xf>
    <xf numFmtId="10" fontId="4" fillId="10" borderId="57" xfId="0" applyNumberFormat="1" applyFont="1" applyFill="1" applyBorder="1" applyAlignment="1" applyProtection="1">
      <alignment horizontal="right" vertical="center" indent="1"/>
      <protection locked="0"/>
    </xf>
    <xf numFmtId="0" fontId="3" fillId="10" borderId="5" xfId="0" applyFont="1" applyFill="1" applyBorder="1" applyAlignment="1" applyProtection="1">
      <alignment horizontal="center" vertical="center"/>
      <protection locked="0"/>
    </xf>
    <xf numFmtId="10" fontId="3" fillId="10" borderId="7" xfId="0" applyNumberFormat="1" applyFont="1" applyFill="1" applyBorder="1" applyAlignment="1" applyProtection="1">
      <alignment horizontal="center" vertical="center"/>
      <protection locked="0"/>
    </xf>
    <xf numFmtId="0" fontId="3" fillId="10" borderId="6" xfId="0" applyFont="1" applyFill="1" applyBorder="1" applyAlignment="1" applyProtection="1">
      <alignment horizontal="center" vertical="center"/>
      <protection locked="0"/>
    </xf>
    <xf numFmtId="10" fontId="3" fillId="10" borderId="1" xfId="0" applyNumberFormat="1" applyFont="1" applyFill="1" applyBorder="1" applyAlignment="1" applyProtection="1">
      <alignment horizontal="center" vertical="center"/>
      <protection locked="0"/>
    </xf>
    <xf numFmtId="9" fontId="3" fillId="10" borderId="1" xfId="0" applyNumberFormat="1" applyFont="1" applyFill="1" applyBorder="1" applyAlignment="1" applyProtection="1">
      <alignment horizontal="center" vertical="center"/>
      <protection locked="0"/>
    </xf>
    <xf numFmtId="0" fontId="3" fillId="10" borderId="28" xfId="0" applyFont="1" applyFill="1" applyBorder="1" applyAlignment="1" applyProtection="1">
      <alignment horizontal="center" vertical="center"/>
      <protection locked="0"/>
    </xf>
    <xf numFmtId="9" fontId="3" fillId="10" borderId="29" xfId="0" applyNumberFormat="1" applyFont="1" applyFill="1" applyBorder="1" applyAlignment="1" applyProtection="1">
      <alignment horizontal="center" vertical="center"/>
      <protection locked="0"/>
    </xf>
    <xf numFmtId="10" fontId="3" fillId="10" borderId="8" xfId="0" applyNumberFormat="1" applyFont="1" applyFill="1" applyBorder="1" applyAlignment="1" applyProtection="1">
      <alignment horizontal="center" vertical="center"/>
      <protection locked="0"/>
    </xf>
    <xf numFmtId="0" fontId="4" fillId="10" borderId="64" xfId="0" applyFont="1" applyFill="1" applyBorder="1" applyAlignment="1" applyProtection="1">
      <alignment vertical="center"/>
      <protection locked="0"/>
    </xf>
    <xf numFmtId="0" fontId="4" fillId="10" borderId="65" xfId="0" applyFont="1" applyFill="1" applyBorder="1" applyAlignment="1" applyProtection="1">
      <alignment vertical="center"/>
      <protection locked="0"/>
    </xf>
    <xf numFmtId="0" fontId="4" fillId="10" borderId="66" xfId="0" applyFont="1" applyFill="1" applyBorder="1" applyAlignment="1" applyProtection="1">
      <alignment vertical="center"/>
      <protection locked="0"/>
    </xf>
    <xf numFmtId="165" fontId="4" fillId="10" borderId="75" xfId="3" applyNumberFormat="1" applyFont="1" applyFill="1" applyBorder="1" applyAlignment="1" applyProtection="1">
      <alignment horizontal="right" vertical="center" indent="1" shrinkToFit="1"/>
      <protection locked="0"/>
    </xf>
    <xf numFmtId="10" fontId="4" fillId="10" borderId="67" xfId="1" applyNumberFormat="1" applyFont="1" applyFill="1" applyBorder="1" applyAlignment="1" applyProtection="1">
      <alignment horizontal="right" vertical="center" indent="1"/>
      <protection locked="0"/>
    </xf>
    <xf numFmtId="165" fontId="4" fillId="10" borderId="76" xfId="3" applyNumberFormat="1" applyFont="1" applyFill="1" applyBorder="1" applyAlignment="1" applyProtection="1">
      <alignment horizontal="right" vertical="center" indent="1" shrinkToFit="1"/>
      <protection locked="0"/>
    </xf>
    <xf numFmtId="10" fontId="4" fillId="10" borderId="68" xfId="1" applyNumberFormat="1" applyFont="1" applyFill="1" applyBorder="1" applyAlignment="1" applyProtection="1">
      <alignment horizontal="right" vertical="center" indent="1"/>
      <protection locked="0"/>
    </xf>
    <xf numFmtId="0" fontId="1" fillId="6" borderId="4" xfId="0" applyFont="1" applyFill="1" applyBorder="1" applyAlignment="1" applyProtection="1">
      <alignment horizontal="left"/>
      <protection hidden="1"/>
    </xf>
    <xf numFmtId="0" fontId="1" fillId="6" borderId="24" xfId="0" applyFont="1" applyFill="1" applyBorder="1" applyAlignment="1" applyProtection="1">
      <alignment horizontal="left"/>
      <protection hidden="1"/>
    </xf>
    <xf numFmtId="0" fontId="1" fillId="6" borderId="37" xfId="0" applyFont="1" applyFill="1" applyBorder="1" applyAlignment="1" applyProtection="1">
      <alignment horizontal="left"/>
      <protection hidden="1"/>
    </xf>
    <xf numFmtId="0" fontId="18" fillId="2" borderId="17" xfId="0" applyFont="1" applyFill="1" applyBorder="1" applyAlignment="1" applyProtection="1">
      <alignment horizontal="center"/>
      <protection hidden="1"/>
    </xf>
    <xf numFmtId="0" fontId="18" fillId="2" borderId="19" xfId="0" applyFont="1" applyFill="1" applyBorder="1" applyAlignment="1" applyProtection="1">
      <alignment horizontal="center"/>
      <protection hidden="1"/>
    </xf>
    <xf numFmtId="0" fontId="18" fillId="2" borderId="53" xfId="0" applyFont="1" applyFill="1" applyBorder="1" applyAlignment="1" applyProtection="1">
      <alignment horizontal="center"/>
      <protection hidden="1"/>
    </xf>
    <xf numFmtId="0" fontId="1" fillId="6" borderId="36" xfId="0" applyFont="1" applyFill="1" applyBorder="1" applyAlignment="1" applyProtection="1">
      <alignment horizontal="left"/>
      <protection hidden="1"/>
    </xf>
    <xf numFmtId="0" fontId="1" fillId="6" borderId="0" xfId="0" applyFont="1" applyFill="1" applyBorder="1" applyAlignment="1" applyProtection="1">
      <alignment horizontal="left"/>
      <protection hidden="1"/>
    </xf>
    <xf numFmtId="0" fontId="1" fillId="6" borderId="23" xfId="0" applyFont="1" applyFill="1" applyBorder="1" applyAlignment="1" applyProtection="1">
      <alignment horizontal="left"/>
      <protection hidden="1"/>
    </xf>
    <xf numFmtId="16" fontId="1" fillId="6" borderId="36" xfId="0" applyNumberFormat="1" applyFont="1" applyFill="1" applyBorder="1" applyAlignment="1" applyProtection="1">
      <alignment horizontal="left"/>
      <protection hidden="1"/>
    </xf>
    <xf numFmtId="16" fontId="1" fillId="6" borderId="0" xfId="0" applyNumberFormat="1" applyFont="1" applyFill="1" applyBorder="1" applyAlignment="1" applyProtection="1">
      <alignment horizontal="left"/>
      <protection hidden="1"/>
    </xf>
    <xf numFmtId="16" fontId="1" fillId="6" borderId="23" xfId="0" applyNumberFormat="1" applyFont="1" applyFill="1" applyBorder="1" applyAlignment="1" applyProtection="1">
      <alignment horizontal="left"/>
      <protection hidden="1"/>
    </xf>
    <xf numFmtId="0" fontId="1" fillId="0" borderId="5"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2" borderId="5" xfId="0" applyFont="1" applyFill="1" applyBorder="1" applyAlignment="1" applyProtection="1">
      <alignment horizontal="center" wrapText="1"/>
      <protection hidden="1"/>
    </xf>
    <xf numFmtId="0" fontId="1" fillId="2" borderId="6" xfId="0" applyFont="1" applyFill="1" applyBorder="1" applyAlignment="1" applyProtection="1">
      <alignment horizontal="center" wrapText="1"/>
      <protection hidden="1"/>
    </xf>
    <xf numFmtId="0" fontId="1" fillId="2" borderId="31" xfId="0" applyFont="1" applyFill="1" applyBorder="1" applyAlignment="1" applyProtection="1">
      <alignment horizontal="center" wrapText="1"/>
      <protection hidden="1"/>
    </xf>
    <xf numFmtId="0" fontId="1" fillId="2" borderId="3" xfId="0" applyFont="1" applyFill="1" applyBorder="1" applyAlignment="1" applyProtection="1">
      <alignment horizontal="center" wrapText="1"/>
      <protection hidden="1"/>
    </xf>
    <xf numFmtId="0" fontId="1" fillId="2" borderId="27" xfId="0" applyFont="1" applyFill="1" applyBorder="1" applyAlignment="1" applyProtection="1">
      <alignment horizontal="center" wrapText="1"/>
      <protection hidden="1"/>
    </xf>
    <xf numFmtId="0" fontId="1" fillId="2" borderId="33" xfId="0" applyFont="1" applyFill="1" applyBorder="1" applyAlignment="1" applyProtection="1">
      <alignment horizontal="center" wrapText="1"/>
      <protection hidden="1"/>
    </xf>
    <xf numFmtId="10" fontId="1" fillId="4" borderId="5" xfId="0" applyNumberFormat="1" applyFont="1" applyFill="1" applyBorder="1" applyAlignment="1" applyProtection="1">
      <alignment horizontal="center" wrapText="1"/>
      <protection hidden="1"/>
    </xf>
    <xf numFmtId="10" fontId="1" fillId="4" borderId="6" xfId="0" applyNumberFormat="1" applyFont="1" applyFill="1" applyBorder="1" applyAlignment="1" applyProtection="1">
      <alignment horizontal="center" wrapText="1"/>
      <protection hidden="1"/>
    </xf>
    <xf numFmtId="10" fontId="1" fillId="4" borderId="31" xfId="0" applyNumberFormat="1" applyFont="1" applyFill="1" applyBorder="1" applyAlignment="1" applyProtection="1">
      <alignment horizontal="center" wrapText="1"/>
      <protection hidden="1"/>
    </xf>
    <xf numFmtId="0" fontId="1" fillId="2" borderId="25" xfId="0" applyFont="1" applyFill="1" applyBorder="1" applyAlignment="1" applyProtection="1">
      <alignment horizontal="center" wrapText="1"/>
      <protection hidden="1"/>
    </xf>
    <xf numFmtId="0" fontId="1" fillId="2" borderId="43" xfId="0" applyFont="1" applyFill="1" applyBorder="1" applyAlignment="1" applyProtection="1">
      <alignment horizontal="center" wrapText="1"/>
      <protection hidden="1"/>
    </xf>
    <xf numFmtId="0" fontId="1" fillId="4" borderId="14" xfId="0" applyFont="1" applyFill="1" applyBorder="1" applyAlignment="1" applyProtection="1">
      <alignment horizontal="center" wrapText="1"/>
      <protection hidden="1"/>
    </xf>
    <xf numFmtId="0" fontId="1" fillId="4" borderId="20" xfId="0" applyFont="1" applyFill="1" applyBorder="1" applyAlignment="1" applyProtection="1">
      <alignment horizontal="center" wrapText="1"/>
      <protection hidden="1"/>
    </xf>
    <xf numFmtId="0" fontId="1" fillId="4" borderId="15" xfId="0" applyFont="1" applyFill="1" applyBorder="1" applyAlignment="1" applyProtection="1">
      <alignment horizontal="center" wrapText="1"/>
      <protection hidden="1"/>
    </xf>
    <xf numFmtId="0" fontId="1" fillId="4" borderId="21" xfId="0" applyFont="1" applyFill="1" applyBorder="1" applyAlignment="1" applyProtection="1">
      <alignment horizontal="center" wrapText="1"/>
      <protection hidden="1"/>
    </xf>
    <xf numFmtId="0" fontId="1" fillId="4" borderId="25" xfId="0" applyFont="1" applyFill="1" applyBorder="1" applyAlignment="1" applyProtection="1">
      <alignment horizontal="center" wrapText="1"/>
      <protection hidden="1"/>
    </xf>
    <xf numFmtId="0" fontId="1" fillId="4" borderId="43" xfId="0" applyFont="1" applyFill="1" applyBorder="1" applyAlignment="1" applyProtection="1">
      <alignment horizontal="center" wrapText="1"/>
      <protection hidden="1"/>
    </xf>
    <xf numFmtId="16" fontId="1" fillId="6" borderId="38" xfId="0" applyNumberFormat="1" applyFont="1" applyFill="1" applyBorder="1" applyAlignment="1" applyProtection="1">
      <alignment horizontal="left" vertical="center"/>
      <protection hidden="1"/>
    </xf>
    <xf numFmtId="16" fontId="1" fillId="6" borderId="39" xfId="0" applyNumberFormat="1" applyFont="1" applyFill="1" applyBorder="1" applyAlignment="1" applyProtection="1">
      <alignment horizontal="left" vertical="center"/>
      <protection hidden="1"/>
    </xf>
    <xf numFmtId="16" fontId="1" fillId="6" borderId="40" xfId="0" applyNumberFormat="1" applyFont="1" applyFill="1" applyBorder="1" applyAlignment="1" applyProtection="1">
      <alignment horizontal="left" vertical="center"/>
      <protection hidden="1"/>
    </xf>
    <xf numFmtId="0" fontId="1" fillId="2" borderId="9"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1" fillId="4" borderId="9" xfId="0"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3" xfId="0" applyFont="1" applyFill="1" applyBorder="1" applyAlignment="1" applyProtection="1">
      <alignment horizontal="center" wrapText="1"/>
      <protection hidden="1"/>
    </xf>
    <xf numFmtId="0" fontId="1" fillId="4" borderId="27" xfId="0" applyFont="1" applyFill="1" applyBorder="1" applyAlignment="1" applyProtection="1">
      <alignment horizontal="center" wrapText="1"/>
      <protection hidden="1"/>
    </xf>
    <xf numFmtId="0" fontId="1" fillId="4" borderId="33" xfId="0" applyFont="1" applyFill="1" applyBorder="1" applyAlignment="1" applyProtection="1">
      <alignment horizontal="center" wrapText="1"/>
      <protection hidden="1"/>
    </xf>
    <xf numFmtId="49" fontId="4" fillId="10" borderId="61" xfId="0" applyNumberFormat="1" applyFont="1" applyFill="1" applyBorder="1" applyAlignment="1" applyProtection="1">
      <alignment horizontal="right" vertical="center" indent="1"/>
      <protection locked="0"/>
    </xf>
    <xf numFmtId="49" fontId="4" fillId="10" borderId="62" xfId="0" applyNumberFormat="1" applyFont="1" applyFill="1" applyBorder="1" applyAlignment="1" applyProtection="1">
      <alignment horizontal="right" vertical="center" indent="1"/>
      <protection locked="0"/>
    </xf>
    <xf numFmtId="0" fontId="1" fillId="2" borderId="14" xfId="0" applyFont="1" applyFill="1" applyBorder="1" applyAlignment="1" applyProtection="1">
      <alignment horizontal="center" wrapText="1"/>
      <protection hidden="1"/>
    </xf>
    <xf numFmtId="0" fontId="1" fillId="2" borderId="20" xfId="0" applyFont="1" applyFill="1" applyBorder="1" applyAlignment="1" applyProtection="1">
      <alignment horizontal="center" wrapText="1"/>
      <protection hidden="1"/>
    </xf>
    <xf numFmtId="0" fontId="1" fillId="2" borderId="15" xfId="0" applyFont="1" applyFill="1" applyBorder="1" applyAlignment="1" applyProtection="1">
      <alignment horizontal="center" wrapText="1"/>
      <protection hidden="1"/>
    </xf>
    <xf numFmtId="0" fontId="1" fillId="2" borderId="21" xfId="0" applyFont="1" applyFill="1" applyBorder="1" applyAlignment="1" applyProtection="1">
      <alignment horizontal="center" wrapText="1"/>
      <protection hidden="1"/>
    </xf>
    <xf numFmtId="16" fontId="4" fillId="10" borderId="59" xfId="0" applyNumberFormat="1" applyFont="1" applyFill="1" applyBorder="1" applyAlignment="1" applyProtection="1">
      <alignment horizontal="center" vertical="center" shrinkToFit="1"/>
      <protection locked="0"/>
    </xf>
    <xf numFmtId="16" fontId="4" fillId="10" borderId="55" xfId="0" applyNumberFormat="1" applyFont="1" applyFill="1" applyBorder="1" applyAlignment="1" applyProtection="1">
      <alignment horizontal="center" vertical="center" shrinkToFit="1"/>
      <protection locked="0"/>
    </xf>
    <xf numFmtId="0" fontId="5" fillId="10" borderId="6" xfId="0" applyFont="1" applyFill="1" applyBorder="1" applyAlignment="1" applyProtection="1">
      <alignment vertical="center"/>
      <protection locked="0"/>
    </xf>
    <xf numFmtId="0" fontId="5" fillId="10" borderId="1" xfId="0" applyFont="1" applyFill="1" applyBorder="1" applyAlignment="1" applyProtection="1">
      <alignment vertical="center"/>
      <protection locked="0"/>
    </xf>
    <xf numFmtId="0" fontId="5" fillId="10" borderId="27" xfId="0" applyFont="1" applyFill="1" applyBorder="1" applyAlignment="1" applyProtection="1">
      <alignment vertical="center"/>
      <protection locked="0"/>
    </xf>
    <xf numFmtId="0" fontId="19" fillId="0" borderId="19" xfId="0" applyFont="1" applyBorder="1" applyAlignment="1" applyProtection="1">
      <alignment horizontal="left"/>
      <protection hidden="1"/>
    </xf>
    <xf numFmtId="0" fontId="19" fillId="0" borderId="24" xfId="0" applyFont="1" applyBorder="1" applyAlignment="1" applyProtection="1">
      <alignment horizontal="left"/>
      <protection hidden="1"/>
    </xf>
    <xf numFmtId="0" fontId="3" fillId="10" borderId="6" xfId="0" applyFont="1" applyFill="1" applyBorder="1" applyAlignment="1" applyProtection="1">
      <alignment vertical="center"/>
      <protection locked="0"/>
    </xf>
    <xf numFmtId="0" fontId="3" fillId="10" borderId="1" xfId="0" applyFont="1" applyFill="1" applyBorder="1" applyAlignment="1" applyProtection="1">
      <alignment vertical="center"/>
      <protection locked="0"/>
    </xf>
    <xf numFmtId="0" fontId="3" fillId="10" borderId="27" xfId="0" applyFont="1" applyFill="1" applyBorder="1" applyAlignment="1" applyProtection="1">
      <alignment vertical="center"/>
      <protection locked="0"/>
    </xf>
    <xf numFmtId="16" fontId="1" fillId="2" borderId="38" xfId="0" applyNumberFormat="1" applyFont="1" applyFill="1" applyBorder="1" applyAlignment="1" applyProtection="1">
      <alignment horizontal="left" vertical="center"/>
      <protection hidden="1"/>
    </xf>
    <xf numFmtId="16" fontId="1" fillId="2" borderId="40" xfId="0" applyNumberFormat="1" applyFont="1" applyFill="1" applyBorder="1" applyAlignment="1" applyProtection="1">
      <alignment horizontal="left" vertical="center"/>
      <protection hidden="1"/>
    </xf>
    <xf numFmtId="0" fontId="5" fillId="10" borderId="28" xfId="0" applyFont="1" applyFill="1" applyBorder="1" applyAlignment="1" applyProtection="1">
      <alignment vertical="center"/>
      <protection locked="0"/>
    </xf>
    <xf numFmtId="0" fontId="5" fillId="10" borderId="29" xfId="0" applyFont="1" applyFill="1" applyBorder="1" applyAlignment="1" applyProtection="1">
      <alignment vertical="center"/>
      <protection locked="0"/>
    </xf>
    <xf numFmtId="0" fontId="5" fillId="10" borderId="30" xfId="0" applyFont="1" applyFill="1" applyBorder="1" applyAlignment="1" applyProtection="1">
      <alignment vertical="center"/>
      <protection locked="0"/>
    </xf>
    <xf numFmtId="0" fontId="3" fillId="10" borderId="5"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3" xfId="0" applyFont="1" applyFill="1" applyBorder="1" applyAlignment="1" applyProtection="1">
      <alignment vertical="center"/>
      <protection locked="0"/>
    </xf>
    <xf numFmtId="0" fontId="1" fillId="4" borderId="5" xfId="0" applyFont="1" applyFill="1" applyBorder="1" applyAlignment="1" applyProtection="1">
      <alignment horizontal="center" wrapText="1"/>
      <protection hidden="1"/>
    </xf>
    <xf numFmtId="0" fontId="1" fillId="4" borderId="6" xfId="0" applyFont="1" applyFill="1" applyBorder="1" applyAlignment="1" applyProtection="1">
      <alignment horizontal="center" wrapText="1"/>
      <protection hidden="1"/>
    </xf>
    <xf numFmtId="0" fontId="1" fillId="4" borderId="31" xfId="0" applyFont="1" applyFill="1" applyBorder="1" applyAlignment="1" applyProtection="1">
      <alignment horizontal="center" wrapText="1"/>
      <protection hidden="1"/>
    </xf>
    <xf numFmtId="0" fontId="1" fillId="4" borderId="2" xfId="0" applyFont="1" applyFill="1" applyBorder="1" applyAlignment="1" applyProtection="1">
      <alignment horizontal="center" wrapText="1"/>
      <protection hidden="1"/>
    </xf>
    <xf numFmtId="0" fontId="1" fillId="4" borderId="1" xfId="0" applyFont="1" applyFill="1" applyBorder="1" applyAlignment="1" applyProtection="1">
      <alignment horizontal="center" wrapText="1"/>
      <protection hidden="1"/>
    </xf>
    <xf numFmtId="0" fontId="1" fillId="4" borderId="32" xfId="0" applyFont="1" applyFill="1" applyBorder="1" applyAlignment="1" applyProtection="1">
      <alignment horizontal="center" wrapText="1"/>
      <protection hidden="1"/>
    </xf>
    <xf numFmtId="10" fontId="1" fillId="4" borderId="16" xfId="0" applyNumberFormat="1" applyFont="1" applyFill="1" applyBorder="1" applyAlignment="1" applyProtection="1">
      <alignment horizontal="center" wrapText="1"/>
      <protection hidden="1"/>
    </xf>
    <xf numFmtId="10" fontId="1" fillId="4" borderId="19" xfId="0" applyNumberFormat="1" applyFont="1" applyFill="1" applyBorder="1" applyAlignment="1" applyProtection="1">
      <alignment horizontal="center" wrapText="1"/>
      <protection hidden="1"/>
    </xf>
    <xf numFmtId="10" fontId="1" fillId="4" borderId="46" xfId="0" applyNumberFormat="1" applyFont="1" applyFill="1" applyBorder="1" applyAlignment="1" applyProtection="1">
      <alignment horizontal="center" wrapText="1"/>
      <protection hidden="1"/>
    </xf>
    <xf numFmtId="10" fontId="1" fillId="4" borderId="22" xfId="0" applyNumberFormat="1" applyFont="1" applyFill="1" applyBorder="1" applyAlignment="1" applyProtection="1">
      <alignment horizontal="center" wrapText="1"/>
      <protection hidden="1"/>
    </xf>
    <xf numFmtId="10" fontId="1" fillId="4" borderId="0" xfId="0" applyNumberFormat="1" applyFont="1" applyFill="1" applyBorder="1" applyAlignment="1" applyProtection="1">
      <alignment horizontal="center" wrapText="1"/>
      <protection hidden="1"/>
    </xf>
    <xf numFmtId="10" fontId="1" fillId="4" borderId="44" xfId="0" applyNumberFormat="1" applyFont="1" applyFill="1" applyBorder="1" applyAlignment="1" applyProtection="1">
      <alignment horizontal="center" wrapText="1"/>
      <protection hidden="1"/>
    </xf>
    <xf numFmtId="0" fontId="1" fillId="2" borderId="2" xfId="0" applyFont="1" applyFill="1" applyBorder="1" applyAlignment="1" applyProtection="1">
      <alignment horizontal="center" wrapText="1"/>
      <protection hidden="1"/>
    </xf>
    <xf numFmtId="0" fontId="1" fillId="2" borderId="1" xfId="0" applyFont="1" applyFill="1" applyBorder="1" applyAlignment="1" applyProtection="1">
      <alignment horizontal="center" wrapText="1"/>
      <protection hidden="1"/>
    </xf>
    <xf numFmtId="0" fontId="1" fillId="2" borderId="32" xfId="0" applyFont="1" applyFill="1" applyBorder="1" applyAlignment="1" applyProtection="1">
      <alignment horizontal="center" wrapText="1"/>
      <protection hidden="1"/>
    </xf>
    <xf numFmtId="0" fontId="1" fillId="2" borderId="16" xfId="0" applyFont="1" applyFill="1" applyBorder="1" applyAlignment="1" applyProtection="1">
      <alignment horizontal="center" wrapText="1"/>
      <protection hidden="1"/>
    </xf>
    <xf numFmtId="0" fontId="1" fillId="2" borderId="19" xfId="0" applyFont="1" applyFill="1" applyBorder="1" applyAlignment="1" applyProtection="1">
      <alignment horizontal="center" wrapText="1"/>
      <protection hidden="1"/>
    </xf>
    <xf numFmtId="0" fontId="1" fillId="2" borderId="46" xfId="0" applyFont="1" applyFill="1" applyBorder="1" applyAlignment="1" applyProtection="1">
      <alignment horizontal="center" wrapText="1"/>
      <protection hidden="1"/>
    </xf>
    <xf numFmtId="0" fontId="1" fillId="2" borderId="22" xfId="0" applyFont="1" applyFill="1" applyBorder="1" applyAlignment="1" applyProtection="1">
      <alignment horizontal="center" wrapText="1"/>
      <protection hidden="1"/>
    </xf>
    <xf numFmtId="0" fontId="1" fillId="2" borderId="0" xfId="0" applyFont="1" applyFill="1" applyBorder="1" applyAlignment="1" applyProtection="1">
      <alignment horizontal="center" wrapText="1"/>
      <protection hidden="1"/>
    </xf>
    <xf numFmtId="0" fontId="1" fillId="2" borderId="44" xfId="0" applyFont="1" applyFill="1" applyBorder="1" applyAlignment="1" applyProtection="1">
      <alignment horizontal="center" wrapText="1"/>
      <protection hidden="1"/>
    </xf>
    <xf numFmtId="0" fontId="0" fillId="6" borderId="36" xfId="0" applyFill="1" applyBorder="1" applyAlignment="1" applyProtection="1">
      <protection hidden="1"/>
    </xf>
    <xf numFmtId="0" fontId="0" fillId="6" borderId="0" xfId="0" applyFill="1" applyBorder="1" applyAlignment="1" applyProtection="1">
      <protection hidden="1"/>
    </xf>
    <xf numFmtId="0" fontId="0" fillId="6" borderId="23" xfId="0" applyFill="1" applyBorder="1" applyAlignment="1" applyProtection="1">
      <protection hidden="1"/>
    </xf>
    <xf numFmtId="0" fontId="0" fillId="6" borderId="4" xfId="0" applyFill="1" applyBorder="1" applyAlignment="1" applyProtection="1">
      <protection hidden="1"/>
    </xf>
    <xf numFmtId="0" fontId="0" fillId="6" borderId="24" xfId="0" applyFill="1" applyBorder="1" applyAlignment="1" applyProtection="1">
      <protection hidden="1"/>
    </xf>
    <xf numFmtId="0" fontId="0" fillId="6" borderId="37" xfId="0" applyFill="1" applyBorder="1" applyAlignment="1" applyProtection="1">
      <protection hidden="1"/>
    </xf>
    <xf numFmtId="0" fontId="0" fillId="0" borderId="0" xfId="0" applyFont="1" applyAlignment="1" applyProtection="1">
      <alignment horizontal="left" vertical="center" wrapText="1"/>
      <protection hidden="1"/>
    </xf>
    <xf numFmtId="0" fontId="13" fillId="0" borderId="0" xfId="0" applyFont="1" applyAlignment="1" applyProtection="1">
      <alignment horizontal="left" vertical="center" wrapText="1"/>
      <protection hidden="1"/>
    </xf>
    <xf numFmtId="0" fontId="17" fillId="6" borderId="9" xfId="0" applyFont="1" applyFill="1" applyBorder="1" applyAlignment="1" applyProtection="1">
      <alignment horizontal="center" vertical="center"/>
      <protection hidden="1"/>
    </xf>
    <xf numFmtId="0" fontId="17" fillId="6" borderId="11" xfId="0" applyFont="1" applyFill="1" applyBorder="1" applyAlignment="1" applyProtection="1">
      <alignment horizontal="center" vertical="center"/>
      <protection hidden="1"/>
    </xf>
    <xf numFmtId="0" fontId="17" fillId="6" borderId="9" xfId="0" applyFont="1" applyFill="1" applyBorder="1" applyAlignment="1" applyProtection="1">
      <alignment horizontal="center"/>
      <protection hidden="1"/>
    </xf>
    <xf numFmtId="0" fontId="17" fillId="6" borderId="10" xfId="0" applyFont="1" applyFill="1" applyBorder="1" applyAlignment="1" applyProtection="1">
      <alignment horizontal="center"/>
      <protection hidden="1"/>
    </xf>
    <xf numFmtId="0" fontId="17" fillId="6" borderId="11" xfId="0" applyFont="1" applyFill="1" applyBorder="1" applyAlignment="1" applyProtection="1">
      <alignment horizontal="center"/>
      <protection hidden="1"/>
    </xf>
    <xf numFmtId="0" fontId="1" fillId="6" borderId="50" xfId="0" applyFont="1" applyFill="1" applyBorder="1" applyAlignment="1" applyProtection="1">
      <alignment horizontal="center" vertical="center" wrapText="1"/>
      <protection hidden="1"/>
    </xf>
    <xf numFmtId="0" fontId="1" fillId="6" borderId="51" xfId="0" applyFont="1" applyFill="1" applyBorder="1" applyAlignment="1" applyProtection="1">
      <alignment horizontal="center" vertical="center" wrapText="1"/>
      <protection hidden="1"/>
    </xf>
    <xf numFmtId="0" fontId="1" fillId="6" borderId="52"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protection hidden="1"/>
    </xf>
    <xf numFmtId="0" fontId="1" fillId="6" borderId="17" xfId="0" applyFont="1" applyFill="1" applyBorder="1" applyAlignment="1" applyProtection="1">
      <alignment horizontal="center" wrapText="1"/>
      <protection hidden="1"/>
    </xf>
    <xf numFmtId="0" fontId="1" fillId="6" borderId="4" xfId="0" applyFont="1" applyFill="1" applyBorder="1" applyAlignment="1" applyProtection="1">
      <alignment horizontal="center" wrapText="1"/>
      <protection hidden="1"/>
    </xf>
    <xf numFmtId="0" fontId="1" fillId="6" borderId="53" xfId="0" applyFont="1" applyFill="1" applyBorder="1" applyAlignment="1" applyProtection="1">
      <alignment horizontal="center" wrapText="1"/>
      <protection hidden="1"/>
    </xf>
    <xf numFmtId="0" fontId="1" fillId="6" borderId="37" xfId="0" applyFont="1" applyFill="1" applyBorder="1" applyAlignment="1" applyProtection="1">
      <alignment horizontal="center" wrapText="1"/>
      <protection hidden="1"/>
    </xf>
    <xf numFmtId="0" fontId="1" fillId="6" borderId="19" xfId="0" applyFont="1" applyFill="1" applyBorder="1" applyAlignment="1" applyProtection="1">
      <alignment horizontal="center" wrapText="1"/>
      <protection hidden="1"/>
    </xf>
    <xf numFmtId="0" fontId="1" fillId="6" borderId="24" xfId="0" applyFont="1" applyFill="1" applyBorder="1" applyAlignment="1" applyProtection="1">
      <alignment horizontal="center" wrapText="1"/>
      <protection hidden="1"/>
    </xf>
    <xf numFmtId="0" fontId="1" fillId="6" borderId="70" xfId="0" applyFont="1" applyFill="1" applyBorder="1" applyAlignment="1" applyProtection="1">
      <alignment horizontal="left" vertical="center" wrapText="1"/>
      <protection hidden="1"/>
    </xf>
    <xf numFmtId="0" fontId="1" fillId="6" borderId="72" xfId="0" applyFont="1" applyFill="1" applyBorder="1" applyAlignment="1" applyProtection="1">
      <alignment horizontal="left" vertical="center" wrapText="1"/>
      <protection hidden="1"/>
    </xf>
    <xf numFmtId="0" fontId="1" fillId="6" borderId="74" xfId="0" applyFont="1" applyFill="1" applyBorder="1" applyAlignment="1" applyProtection="1">
      <alignment horizontal="left" vertical="center" wrapText="1"/>
      <protection hidden="1"/>
    </xf>
    <xf numFmtId="0" fontId="1" fillId="6" borderId="69" xfId="0" applyFont="1" applyFill="1" applyBorder="1" applyAlignment="1" applyProtection="1">
      <alignment horizontal="left" vertical="center" wrapText="1"/>
      <protection hidden="1"/>
    </xf>
    <xf numFmtId="0" fontId="1" fillId="6" borderId="71" xfId="0" applyFont="1" applyFill="1" applyBorder="1" applyAlignment="1" applyProtection="1">
      <alignment horizontal="left" vertical="center" wrapText="1"/>
      <protection hidden="1"/>
    </xf>
    <xf numFmtId="0" fontId="1" fillId="6" borderId="73" xfId="0" applyFont="1" applyFill="1" applyBorder="1" applyAlignment="1" applyProtection="1">
      <alignment horizontal="left" vertical="center" wrapText="1"/>
      <protection hidden="1"/>
    </xf>
    <xf numFmtId="0" fontId="13" fillId="0" borderId="0" xfId="0" applyFont="1" applyAlignment="1" applyProtection="1">
      <alignment horizontal="left" vertical="center"/>
      <protection hidden="1"/>
    </xf>
    <xf numFmtId="0" fontId="1" fillId="0" borderId="0" xfId="0" applyFont="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5" fillId="6" borderId="9" xfId="2" applyFont="1" applyFill="1" applyBorder="1" applyAlignment="1" applyProtection="1">
      <alignment horizontal="center" vertical="center"/>
      <protection hidden="1"/>
    </xf>
    <xf numFmtId="0" fontId="15" fillId="6" borderId="11" xfId="2" applyFont="1" applyFill="1" applyBorder="1" applyAlignment="1" applyProtection="1">
      <alignment horizontal="center" vertical="center"/>
      <protection hidden="1"/>
    </xf>
  </cellXfs>
  <cellStyles count="4">
    <cellStyle name="Bad" xfId="2" builtinId="27"/>
    <cellStyle name="Comma" xfId="3" builtinId="3"/>
    <cellStyle name="Normal" xfId="0" builtinId="0"/>
    <cellStyle name="Percent" xfId="1" builtinId="5"/>
  </cellStyles>
  <dxfs count="27">
    <dxf>
      <font>
        <color theme="0"/>
      </font>
      <fill>
        <patternFill>
          <bgColor rgb="FFFF00FF"/>
        </patternFill>
      </fill>
    </dxf>
    <dxf>
      <font>
        <color theme="0"/>
      </font>
      <fill>
        <patternFill>
          <bgColor rgb="FFFF00FF"/>
        </patternFill>
      </fill>
    </dxf>
    <dxf>
      <font>
        <color theme="0"/>
      </font>
      <fill>
        <patternFill>
          <bgColor rgb="FFFF00FF"/>
        </patternFill>
      </fill>
    </dxf>
    <dxf>
      <font>
        <color theme="0"/>
      </font>
      <fill>
        <patternFill>
          <bgColor rgb="FFFF00FF"/>
        </patternFill>
      </fill>
    </dxf>
    <dxf>
      <font>
        <color theme="0"/>
      </font>
      <fill>
        <patternFill>
          <bgColor rgb="FFFF00FF"/>
        </patternFill>
      </fill>
    </dxf>
    <dxf>
      <font>
        <color theme="0"/>
      </font>
      <fill>
        <patternFill>
          <bgColor rgb="FFFF00FF"/>
        </patternFill>
      </fill>
    </dxf>
    <dxf>
      <font>
        <color theme="0"/>
      </font>
      <fill>
        <patternFill>
          <bgColor rgb="FFFF00FF"/>
        </patternFill>
      </fill>
    </dxf>
    <dxf>
      <font>
        <color theme="0"/>
      </font>
      <fill>
        <patternFill>
          <bgColor rgb="FFFF00FF"/>
        </patternFill>
      </fill>
    </dxf>
    <dxf>
      <font>
        <color theme="0"/>
      </font>
      <fill>
        <patternFill>
          <bgColor rgb="FFFF00FF"/>
        </patternFill>
      </fill>
    </dxf>
    <dxf>
      <font>
        <b/>
        <i/>
        <color rgb="FFFF0000"/>
      </font>
    </dxf>
    <dxf>
      <font>
        <b/>
        <i val="0"/>
      </font>
      <fill>
        <patternFill>
          <bgColor rgb="FFFFE7E7"/>
        </patternFill>
      </fill>
    </dxf>
    <dxf>
      <font>
        <b/>
        <i val="0"/>
      </font>
      <fill>
        <patternFill>
          <bgColor rgb="FFFFE7E7"/>
        </patternFill>
      </fill>
    </dxf>
    <dxf>
      <font>
        <b/>
        <i val="0"/>
      </font>
      <fill>
        <patternFill>
          <bgColor rgb="FFFFE7E7"/>
        </patternFill>
      </fill>
    </dxf>
    <dxf>
      <font>
        <b/>
        <i val="0"/>
      </font>
      <fill>
        <patternFill>
          <bgColor rgb="FFFFE7E7"/>
        </patternFill>
      </fill>
    </dxf>
    <dxf>
      <font>
        <b/>
        <i val="0"/>
      </font>
      <fill>
        <patternFill>
          <bgColor rgb="FFFFE7E7"/>
        </patternFill>
      </fill>
    </dxf>
    <dxf>
      <font>
        <b/>
        <i val="0"/>
      </font>
      <fill>
        <patternFill>
          <bgColor rgb="FFFFE7E7"/>
        </patternFill>
      </fill>
    </dxf>
    <dxf>
      <font>
        <b/>
        <i val="0"/>
      </font>
      <fill>
        <patternFill>
          <bgColor rgb="FFFFE7E7"/>
        </patternFill>
      </fill>
    </dxf>
    <dxf>
      <font>
        <b/>
        <i val="0"/>
      </font>
      <fill>
        <patternFill>
          <bgColor rgb="FFFFE7E7"/>
        </patternFill>
      </fill>
    </dxf>
    <dxf>
      <font>
        <color theme="0"/>
      </font>
      <fill>
        <patternFill>
          <bgColor rgb="FFFF00FF"/>
        </patternFill>
      </fill>
    </dxf>
    <dxf>
      <font>
        <color theme="0"/>
      </font>
      <fill>
        <patternFill>
          <bgColor rgb="FFFF00FF"/>
        </patternFill>
      </fill>
    </dxf>
    <dxf>
      <font>
        <color theme="0"/>
      </font>
      <fill>
        <patternFill>
          <bgColor rgb="FFFF00FF"/>
        </patternFill>
      </fill>
    </dxf>
    <dxf>
      <font>
        <color theme="0"/>
      </font>
      <fill>
        <patternFill>
          <bgColor rgb="FFFF00FF"/>
        </patternFill>
      </fill>
    </dxf>
    <dxf>
      <font>
        <color theme="0"/>
      </font>
      <fill>
        <patternFill>
          <bgColor rgb="FFFF00FF"/>
        </patternFill>
      </fill>
    </dxf>
    <dxf>
      <font>
        <b/>
        <i val="0"/>
      </font>
      <fill>
        <patternFill>
          <bgColor rgb="FFFFE7E7"/>
        </patternFill>
      </fill>
    </dxf>
    <dxf>
      <font>
        <b/>
        <i val="0"/>
      </font>
      <fill>
        <patternFill>
          <bgColor rgb="FFFFE7E7"/>
        </patternFill>
      </fill>
    </dxf>
    <dxf>
      <font>
        <b/>
        <i val="0"/>
      </font>
      <fill>
        <patternFill>
          <bgColor rgb="FFFFE7E7"/>
        </patternFill>
      </fill>
    </dxf>
    <dxf>
      <font>
        <b/>
        <i val="0"/>
      </font>
      <fill>
        <patternFill>
          <bgColor rgb="FFFFE7E7"/>
        </patternFill>
      </fill>
    </dxf>
  </dxfs>
  <tableStyles count="0" defaultTableStyle="TableStyleMedium2" defaultPivotStyle="PivotStyleLight16"/>
  <colors>
    <mruColors>
      <color rgb="FFC5D9F1"/>
      <color rgb="FF0000FF"/>
      <color rgb="FFFF00FF"/>
      <color rgb="FFFFFF99"/>
      <color rgb="FFF7F7F7"/>
      <color rgb="FFFFFFE5"/>
      <color rgb="FFFFE7E7"/>
      <color rgb="FFF5E4E3"/>
      <color rgb="FF467ABA"/>
      <color rgb="FFDAA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'Trends Over Time'!$C$31</c:f>
          <c:strCache>
            <c:ptCount val="1"/>
            <c:pt idx="0">
              <c:v>Percent of Infants and Toddlers with IFSPs (Year 1 to Year 3)</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254127047613904"/>
          <c:y val="0.12895261164059288"/>
          <c:w val="0.83161438536525623"/>
          <c:h val="0.69794526885670816"/>
        </c:manualLayout>
      </c:layout>
      <c:lineChart>
        <c:grouping val="standard"/>
        <c:varyColors val="0"/>
        <c:ser>
          <c:idx val="0"/>
          <c:order val="0"/>
          <c:tx>
            <c:strRef>
              <c:f>'Trends Over Time'!$C$33</c:f>
              <c:strCache>
                <c:ptCount val="1"/>
                <c:pt idx="0">
                  <c:v>Infants and Toddlers 0-1:</c:v>
                </c:pt>
              </c:strCache>
            </c:strRef>
          </c:tx>
          <c:spPr>
            <a:ln w="28575" cap="rnd">
              <a:solidFill>
                <a:schemeClr val="accent1"/>
              </a:solidFill>
              <a:round/>
            </a:ln>
            <a:effectLst/>
          </c:spPr>
          <c:marker>
            <c:symbol val="circle"/>
            <c:size val="5"/>
            <c:spPr>
              <a:solidFill>
                <a:schemeClr val="accent1">
                  <a:lumMod val="40000"/>
                  <a:lumOff val="60000"/>
                </a:schemeClr>
              </a:solidFill>
              <a:ln w="9525">
                <a:solidFill>
                  <a:schemeClr val="tx1"/>
                </a:solidFill>
              </a:ln>
              <a:effectLst/>
            </c:spPr>
          </c:marker>
          <c:cat>
            <c:strRef>
              <c:f>'Trends Over Time'!$D$32:$F$32</c:f>
              <c:strCache>
                <c:ptCount val="3"/>
                <c:pt idx="0">
                  <c:v>Year 1</c:v>
                </c:pt>
                <c:pt idx="1">
                  <c:v>Year 2</c:v>
                </c:pt>
                <c:pt idx="2">
                  <c:v>Year 3</c:v>
                </c:pt>
              </c:strCache>
            </c:strRef>
          </c:cat>
          <c:val>
            <c:numRef>
              <c:f>'Trends Over Time'!$D$33:$F$33</c:f>
              <c:numCache>
                <c:formatCode>0.0%</c:formatCode>
                <c:ptCount val="3"/>
                <c:pt idx="0">
                  <c:v>#N/A</c:v>
                </c:pt>
                <c:pt idx="1">
                  <c:v>#N/A</c:v>
                </c:pt>
                <c:pt idx="2">
                  <c:v>#N/A</c:v>
                </c:pt>
              </c:numCache>
            </c:numRef>
          </c:val>
          <c:smooth val="0"/>
          <c:extLst>
            <c:ext xmlns:c16="http://schemas.microsoft.com/office/drawing/2014/chart" uri="{C3380CC4-5D6E-409C-BE32-E72D297353CC}">
              <c16:uniqueId val="{00000000-0C35-4352-A6B9-5F3A1A60E47A}"/>
            </c:ext>
          </c:extLst>
        </c:ser>
        <c:ser>
          <c:idx val="1"/>
          <c:order val="1"/>
          <c:tx>
            <c:strRef>
              <c:f>'Trends Over Time'!$C$34</c:f>
              <c:strCache>
                <c:ptCount val="1"/>
                <c:pt idx="0">
                  <c:v>Infants and Toddlers 0-3: </c:v>
                </c:pt>
              </c:strCache>
            </c:strRef>
          </c:tx>
          <c:spPr>
            <a:ln w="28575" cap="rnd">
              <a:solidFill>
                <a:schemeClr val="accent2"/>
              </a:solidFill>
              <a:round/>
            </a:ln>
            <a:effectLst/>
          </c:spPr>
          <c:marker>
            <c:symbol val="circle"/>
            <c:size val="5"/>
            <c:spPr>
              <a:solidFill>
                <a:schemeClr val="accent2">
                  <a:lumMod val="20000"/>
                  <a:lumOff val="80000"/>
                </a:schemeClr>
              </a:solidFill>
              <a:ln w="9525">
                <a:solidFill>
                  <a:schemeClr val="tx1"/>
                </a:solidFill>
              </a:ln>
              <a:effectLst/>
            </c:spPr>
          </c:marker>
          <c:cat>
            <c:strRef>
              <c:f>'Trends Over Time'!$D$32:$F$32</c:f>
              <c:strCache>
                <c:ptCount val="3"/>
                <c:pt idx="0">
                  <c:v>Year 1</c:v>
                </c:pt>
                <c:pt idx="1">
                  <c:v>Year 2</c:v>
                </c:pt>
                <c:pt idx="2">
                  <c:v>Year 3</c:v>
                </c:pt>
              </c:strCache>
            </c:strRef>
          </c:cat>
          <c:val>
            <c:numRef>
              <c:f>'Trends Over Time'!$D$34:$F$34</c:f>
              <c:numCache>
                <c:formatCode>0.0%</c:formatCode>
                <c:ptCount val="3"/>
                <c:pt idx="0">
                  <c:v>#N/A</c:v>
                </c:pt>
                <c:pt idx="1">
                  <c:v>#N/A</c:v>
                </c:pt>
                <c:pt idx="2">
                  <c:v>#N/A</c:v>
                </c:pt>
              </c:numCache>
            </c:numRef>
          </c:val>
          <c:smooth val="0"/>
          <c:extLst>
            <c:ext xmlns:c16="http://schemas.microsoft.com/office/drawing/2014/chart" uri="{C3380CC4-5D6E-409C-BE32-E72D297353CC}">
              <c16:uniqueId val="{00000001-0C35-4352-A6B9-5F3A1A60E47A}"/>
            </c:ext>
          </c:extLst>
        </c:ser>
        <c:dLbls>
          <c:showLegendKey val="0"/>
          <c:showVal val="0"/>
          <c:showCatName val="0"/>
          <c:showSerName val="0"/>
          <c:showPercent val="0"/>
          <c:showBubbleSize val="0"/>
        </c:dLbls>
        <c:marker val="1"/>
        <c:smooth val="0"/>
        <c:axId val="636648728"/>
        <c:axId val="636646760"/>
      </c:lineChart>
      <c:catAx>
        <c:axId val="63664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36646760"/>
        <c:crosses val="autoZero"/>
        <c:auto val="1"/>
        <c:lblAlgn val="ctr"/>
        <c:lblOffset val="100"/>
        <c:noMultiLvlLbl val="0"/>
      </c:catAx>
      <c:valAx>
        <c:axId val="636646760"/>
        <c:scaling>
          <c:orientation val="minMax"/>
        </c:scaling>
        <c:delete val="0"/>
        <c:axPos val="l"/>
        <c:majorGridlines>
          <c:spPr>
            <a:ln w="9525" cap="flat" cmpd="sng" algn="ctr">
              <a:solidFill>
                <a:srgbClr val="F7F7F7"/>
              </a:solidFill>
              <a:round/>
            </a:ln>
            <a:effectLst/>
          </c:spPr>
        </c:majorGridlines>
        <c:title>
          <c:tx>
            <c:strRef>
              <c:f>'Trends Over Time'!$C$30</c:f>
              <c:strCache>
                <c:ptCount val="1"/>
                <c:pt idx="0">
                  <c:v>Percent of Infants and Toddlers with IFSPs</c:v>
                </c:pt>
              </c:strCache>
            </c:strRef>
          </c:tx>
          <c:layout>
            <c:manualLayout>
              <c:xMode val="edge"/>
              <c:yMode val="edge"/>
              <c:x val="1.6446400828203006E-2"/>
              <c:y val="0.1300243810429041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64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7363239</xdr:colOff>
      <xdr:row>0</xdr:row>
      <xdr:rowOff>190500</xdr:rowOff>
    </xdr:from>
    <xdr:to>
      <xdr:col>1</xdr:col>
      <xdr:colOff>10832216</xdr:colOff>
      <xdr:row>0</xdr:row>
      <xdr:rowOff>702149</xdr:rowOff>
    </xdr:to>
    <xdr:pic>
      <xdr:nvPicPr>
        <xdr:cNvPr id="3" name="Picture 2" descr="ECTA: Early Childhood Technical Assistance Center">
          <a:extLst>
            <a:ext uri="{FF2B5EF4-FFF2-40B4-BE49-F238E27FC236}">
              <a16:creationId xmlns:a16="http://schemas.microsoft.com/office/drawing/2014/main" id="{1EAA9A82-717A-4F92-A000-0317EE075ECB}"/>
            </a:ext>
          </a:extLst>
        </xdr:cNvPr>
        <xdr:cNvPicPr>
          <a:picLocks noChangeAspect="1"/>
        </xdr:cNvPicPr>
      </xdr:nvPicPr>
      <xdr:blipFill>
        <a:blip xmlns:r="http://schemas.openxmlformats.org/officeDocument/2006/relationships" r:embed="rId1"/>
        <a:stretch>
          <a:fillRect/>
        </a:stretch>
      </xdr:blipFill>
      <xdr:spPr>
        <a:xfrm>
          <a:off x="7570304" y="190500"/>
          <a:ext cx="3468977" cy="511649"/>
        </a:xfrm>
        <a:prstGeom prst="rect">
          <a:avLst/>
        </a:prstGeom>
      </xdr:spPr>
    </xdr:pic>
    <xdr:clientData/>
  </xdr:twoCellAnchor>
  <xdr:twoCellAnchor editAs="oneCell">
    <xdr:from>
      <xdr:col>1</xdr:col>
      <xdr:colOff>0</xdr:colOff>
      <xdr:row>0</xdr:row>
      <xdr:rowOff>0</xdr:rowOff>
    </xdr:from>
    <xdr:to>
      <xdr:col>1</xdr:col>
      <xdr:colOff>3230218</xdr:colOff>
      <xdr:row>0</xdr:row>
      <xdr:rowOff>701132</xdr:rowOff>
    </xdr:to>
    <xdr:pic>
      <xdr:nvPicPr>
        <xdr:cNvPr id="7" name="Picture 6" descr="DaSy: The Center for IDEA Early Childhood Data Systems">
          <a:extLst>
            <a:ext uri="{FF2B5EF4-FFF2-40B4-BE49-F238E27FC236}">
              <a16:creationId xmlns:a16="http://schemas.microsoft.com/office/drawing/2014/main" id="{0A8B2AEE-5A03-4572-AAF2-6EE0F3B769C1}"/>
            </a:ext>
          </a:extLst>
        </xdr:cNvPr>
        <xdr:cNvPicPr>
          <a:picLocks noChangeAspect="1"/>
        </xdr:cNvPicPr>
      </xdr:nvPicPr>
      <xdr:blipFill>
        <a:blip xmlns:r="http://schemas.openxmlformats.org/officeDocument/2006/relationships" r:embed="rId2"/>
        <a:stretch>
          <a:fillRect/>
        </a:stretch>
      </xdr:blipFill>
      <xdr:spPr>
        <a:xfrm>
          <a:off x="207065" y="0"/>
          <a:ext cx="3230218" cy="701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15557</xdr:colOff>
      <xdr:row>25</xdr:row>
      <xdr:rowOff>35877</xdr:rowOff>
    </xdr:from>
    <xdr:to>
      <xdr:col>7</xdr:col>
      <xdr:colOff>381000</xdr:colOff>
      <xdr:row>43</xdr:row>
      <xdr:rowOff>88265</xdr:rowOff>
    </xdr:to>
    <xdr:graphicFrame macro="">
      <xdr:nvGraphicFramePr>
        <xdr:cNvPr id="2" name="Chart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B9"/>
  </sheetPr>
  <dimension ref="A1:B18"/>
  <sheetViews>
    <sheetView showGridLines="0" tabSelected="1" zoomScale="85" zoomScaleNormal="85" workbookViewId="0">
      <selection activeCell="B23" sqref="B23"/>
    </sheetView>
  </sheetViews>
  <sheetFormatPr defaultRowHeight="12.75" x14ac:dyDescent="0.2"/>
  <cols>
    <col min="1" max="1" width="3.140625" customWidth="1"/>
    <col min="2" max="2" width="163.5703125" customWidth="1"/>
  </cols>
  <sheetData>
    <row r="1" spans="1:2" ht="60.75" customHeight="1" thickBot="1" x14ac:dyDescent="0.25">
      <c r="A1" s="65"/>
      <c r="B1" s="65"/>
    </row>
    <row r="2" spans="1:2" ht="15.75" x14ac:dyDescent="0.2">
      <c r="A2" s="65"/>
      <c r="B2" s="66" t="s">
        <v>1</v>
      </c>
    </row>
    <row r="3" spans="1:2" ht="51.75" customHeight="1" x14ac:dyDescent="0.2">
      <c r="A3" s="65"/>
      <c r="B3" s="70" t="s">
        <v>35</v>
      </c>
    </row>
    <row r="4" spans="1:2" x14ac:dyDescent="0.2">
      <c r="A4" s="65"/>
      <c r="B4" s="68"/>
    </row>
    <row r="5" spans="1:2" ht="15.75" x14ac:dyDescent="0.2">
      <c r="A5" s="65"/>
      <c r="B5" s="69" t="s">
        <v>2</v>
      </c>
    </row>
    <row r="6" spans="1:2" ht="45" x14ac:dyDescent="0.2">
      <c r="A6" s="65"/>
      <c r="B6" s="99" t="s">
        <v>43</v>
      </c>
    </row>
    <row r="7" spans="1:2" ht="15" x14ac:dyDescent="0.2">
      <c r="A7" s="65"/>
      <c r="B7" s="67"/>
    </row>
    <row r="8" spans="1:2" ht="15.75" x14ac:dyDescent="0.2">
      <c r="A8" s="65"/>
      <c r="B8" s="71" t="s">
        <v>3</v>
      </c>
    </row>
    <row r="9" spans="1:2" ht="101.25" customHeight="1" x14ac:dyDescent="0.2">
      <c r="A9" s="65"/>
      <c r="B9" s="67" t="s">
        <v>51</v>
      </c>
    </row>
    <row r="10" spans="1:2" ht="15" x14ac:dyDescent="0.2">
      <c r="A10" s="65"/>
      <c r="B10" s="67"/>
    </row>
    <row r="11" spans="1:2" ht="15.75" x14ac:dyDescent="0.2">
      <c r="A11" s="65"/>
      <c r="B11" s="71" t="s">
        <v>4</v>
      </c>
    </row>
    <row r="12" spans="1:2" ht="73.5" customHeight="1" x14ac:dyDescent="0.2">
      <c r="A12" s="65"/>
      <c r="B12" s="67" t="s">
        <v>36</v>
      </c>
    </row>
    <row r="13" spans="1:2" ht="13.5" thickBot="1" x14ac:dyDescent="0.25">
      <c r="A13" s="65"/>
      <c r="B13" s="83"/>
    </row>
    <row r="14" spans="1:2" ht="13.5" thickBot="1" x14ac:dyDescent="0.25">
      <c r="A14" s="65"/>
    </row>
    <row r="15" spans="1:2" ht="12.75" customHeight="1" x14ac:dyDescent="0.2">
      <c r="A15" s="65"/>
      <c r="B15" s="103" t="s">
        <v>58</v>
      </c>
    </row>
    <row r="16" spans="1:2" ht="31.5" customHeight="1" x14ac:dyDescent="0.2">
      <c r="A16" s="65"/>
      <c r="B16" s="104" t="s">
        <v>59</v>
      </c>
    </row>
    <row r="17" spans="1:2" ht="12.75" customHeight="1" x14ac:dyDescent="0.2">
      <c r="A17" s="65"/>
      <c r="B17" s="105"/>
    </row>
    <row r="18" spans="1:2" ht="78.75" customHeight="1" thickBot="1" x14ac:dyDescent="0.25">
      <c r="A18" s="65"/>
      <c r="B18" s="106" t="s">
        <v>60</v>
      </c>
    </row>
  </sheetData>
  <sheetProtection sheet="1" objects="1" scenarios="1"/>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EBF1DE"/>
  </sheetPr>
  <dimension ref="A1:AH19"/>
  <sheetViews>
    <sheetView showGridLines="0" zoomScaleNormal="100" zoomScalePageLayoutView="85" workbookViewId="0">
      <pane ySplit="16" topLeftCell="A17" activePane="bottomLeft" state="frozen"/>
      <selection pane="bottomLeft"/>
    </sheetView>
  </sheetViews>
  <sheetFormatPr defaultColWidth="8.7109375" defaultRowHeight="15.75" customHeight="1" x14ac:dyDescent="0.2"/>
  <cols>
    <col min="1" max="1" width="1.28515625" style="4" customWidth="1"/>
    <col min="2" max="2" width="3.140625" style="4" customWidth="1"/>
    <col min="3" max="3" width="21.85546875" style="4" customWidth="1"/>
    <col min="4" max="4" width="9" style="4" customWidth="1"/>
    <col min="5" max="5" width="8.7109375" style="4" customWidth="1"/>
    <col min="6" max="6" width="1.7109375" style="4" customWidth="1"/>
    <col min="7" max="7" width="15.7109375" style="47" customWidth="1"/>
    <col min="8" max="8" width="11.28515625" style="47" customWidth="1"/>
    <col min="9" max="9" width="1.5703125" style="48" bestFit="1" customWidth="1"/>
    <col min="10" max="10" width="7.42578125" style="49" customWidth="1"/>
    <col min="11" max="11" width="1.140625" style="48" customWidth="1"/>
    <col min="12" max="12" width="7.42578125" style="50" customWidth="1"/>
    <col min="13" max="13" width="1.5703125" style="48" bestFit="1" customWidth="1"/>
    <col min="14" max="14" width="14.5703125" style="9" bestFit="1" customWidth="1"/>
    <col min="15" max="15" width="0.7109375" style="52" customWidth="1"/>
    <col min="16" max="16" width="15.7109375" style="47" customWidth="1"/>
    <col min="17" max="17" width="11.28515625" style="47" customWidth="1"/>
    <col min="18" max="18" width="1.5703125" style="47" bestFit="1" customWidth="1"/>
    <col min="19" max="19" width="7.42578125" style="48" customWidth="1"/>
    <col min="20" max="20" width="1.140625" style="48" customWidth="1"/>
    <col min="21" max="21" width="7.42578125" style="48" customWidth="1"/>
    <col min="22" max="22" width="1.5703125" style="48" bestFit="1" customWidth="1"/>
    <col min="23" max="23" width="14.5703125" style="9" bestFit="1" customWidth="1"/>
    <col min="24" max="24" width="8.7109375" style="52"/>
    <col min="25" max="25" width="8.7109375" style="4"/>
    <col min="26" max="26" width="8.7109375" style="52"/>
    <col min="27" max="27" width="8.7109375" style="4"/>
    <col min="28" max="28" width="13.28515625" style="47" hidden="1" customWidth="1"/>
    <col min="29" max="29" width="13.28515625" style="51" hidden="1" customWidth="1"/>
    <col min="30" max="30" width="1.7109375" style="4" hidden="1" customWidth="1"/>
    <col min="31" max="32" width="13.28515625" style="4" hidden="1" customWidth="1"/>
    <col min="33" max="16384" width="8.7109375" style="4"/>
  </cols>
  <sheetData>
    <row r="1" spans="1:34" s="84" customFormat="1" ht="8.25" customHeight="1" thickBot="1" x14ac:dyDescent="0.25">
      <c r="H1" s="4"/>
      <c r="I1" s="4"/>
      <c r="J1" s="4"/>
      <c r="K1" s="4"/>
      <c r="L1" s="4"/>
      <c r="M1" s="4"/>
      <c r="N1" s="4"/>
      <c r="O1" s="4"/>
      <c r="P1" s="4"/>
      <c r="Q1" s="4"/>
      <c r="R1" s="4"/>
      <c r="S1" s="4"/>
      <c r="T1" s="4"/>
      <c r="U1" s="4"/>
      <c r="V1" s="4"/>
      <c r="W1" s="4"/>
      <c r="X1" s="4"/>
      <c r="Y1" s="4"/>
      <c r="Z1" s="4"/>
      <c r="AA1" s="4"/>
      <c r="AB1" s="4"/>
      <c r="AC1" s="4"/>
      <c r="AD1" s="4"/>
      <c r="AE1" s="4"/>
      <c r="AF1" s="4"/>
      <c r="AG1" s="4"/>
      <c r="AH1" s="4"/>
    </row>
    <row r="2" spans="1:34" s="84" customFormat="1" ht="18" x14ac:dyDescent="0.25">
      <c r="B2" s="139" t="s">
        <v>27</v>
      </c>
      <c r="C2" s="140"/>
      <c r="D2" s="140"/>
      <c r="E2" s="140"/>
      <c r="F2" s="140"/>
      <c r="G2" s="140"/>
      <c r="H2" s="140"/>
      <c r="I2" s="140"/>
      <c r="J2" s="140"/>
      <c r="K2" s="140"/>
      <c r="L2" s="140"/>
      <c r="M2" s="140"/>
      <c r="N2" s="140"/>
      <c r="O2" s="140"/>
      <c r="P2" s="140"/>
      <c r="Q2" s="140"/>
      <c r="R2" s="140"/>
      <c r="S2" s="140"/>
      <c r="T2" s="141"/>
      <c r="U2" s="4"/>
      <c r="V2" s="4"/>
      <c r="W2" s="4"/>
      <c r="X2" s="4"/>
      <c r="Y2" s="4"/>
      <c r="Z2" s="4"/>
      <c r="AA2" s="4"/>
      <c r="AB2" s="4"/>
      <c r="AC2" s="4"/>
      <c r="AD2" s="4"/>
      <c r="AE2" s="4"/>
      <c r="AF2" s="4"/>
      <c r="AG2" s="4"/>
      <c r="AH2" s="4"/>
    </row>
    <row r="3" spans="1:34" s="84" customFormat="1" ht="15.75" customHeight="1" x14ac:dyDescent="0.2">
      <c r="B3" s="142" t="s">
        <v>44</v>
      </c>
      <c r="C3" s="143"/>
      <c r="D3" s="143"/>
      <c r="E3" s="143"/>
      <c r="F3" s="143"/>
      <c r="G3" s="143"/>
      <c r="H3" s="143"/>
      <c r="I3" s="143"/>
      <c r="J3" s="143"/>
      <c r="K3" s="143"/>
      <c r="L3" s="143"/>
      <c r="M3" s="143"/>
      <c r="N3" s="143"/>
      <c r="O3" s="143"/>
      <c r="P3" s="143"/>
      <c r="Q3" s="143"/>
      <c r="R3" s="143"/>
      <c r="S3" s="143"/>
      <c r="T3" s="144"/>
      <c r="U3" s="4"/>
      <c r="V3" s="4"/>
      <c r="W3" s="4"/>
      <c r="X3" s="4"/>
      <c r="Y3" s="4"/>
      <c r="Z3" s="4"/>
      <c r="AA3" s="4"/>
      <c r="AB3" s="4"/>
      <c r="AC3" s="4"/>
      <c r="AD3" s="4"/>
      <c r="AE3" s="4"/>
      <c r="AF3" s="4"/>
      <c r="AG3" s="4"/>
      <c r="AH3" s="4"/>
    </row>
    <row r="4" spans="1:34" s="84" customFormat="1" ht="15.75" customHeight="1" x14ac:dyDescent="0.2">
      <c r="B4" s="142" t="s">
        <v>45</v>
      </c>
      <c r="C4" s="143"/>
      <c r="D4" s="143"/>
      <c r="E4" s="143"/>
      <c r="F4" s="143"/>
      <c r="G4" s="143"/>
      <c r="H4" s="143"/>
      <c r="I4" s="143"/>
      <c r="J4" s="143"/>
      <c r="K4" s="143"/>
      <c r="L4" s="143"/>
      <c r="M4" s="143"/>
      <c r="N4" s="143"/>
      <c r="O4" s="143"/>
      <c r="P4" s="143"/>
      <c r="Q4" s="143"/>
      <c r="R4" s="143"/>
      <c r="S4" s="143"/>
      <c r="T4" s="144"/>
      <c r="U4" s="4"/>
      <c r="V4" s="4"/>
      <c r="W4" s="4"/>
      <c r="X4" s="4"/>
      <c r="Y4" s="4"/>
      <c r="Z4" s="4"/>
      <c r="AA4" s="4"/>
      <c r="AB4" s="4"/>
      <c r="AC4" s="4"/>
      <c r="AD4" s="4"/>
      <c r="AE4" s="4"/>
      <c r="AF4" s="4"/>
      <c r="AG4" s="4"/>
      <c r="AH4" s="4"/>
    </row>
    <row r="5" spans="1:34" s="84" customFormat="1" ht="15.75" customHeight="1" x14ac:dyDescent="0.2">
      <c r="B5" s="145" t="s">
        <v>46</v>
      </c>
      <c r="C5" s="146"/>
      <c r="D5" s="146"/>
      <c r="E5" s="146"/>
      <c r="F5" s="146"/>
      <c r="G5" s="146"/>
      <c r="H5" s="146"/>
      <c r="I5" s="146"/>
      <c r="J5" s="146"/>
      <c r="K5" s="146"/>
      <c r="L5" s="146"/>
      <c r="M5" s="146"/>
      <c r="N5" s="146"/>
      <c r="O5" s="146"/>
      <c r="P5" s="146"/>
      <c r="Q5" s="146"/>
      <c r="R5" s="146"/>
      <c r="S5" s="146"/>
      <c r="T5" s="147"/>
      <c r="U5" s="4"/>
      <c r="V5" s="4"/>
      <c r="W5" s="4"/>
      <c r="X5" s="4"/>
      <c r="Y5" s="4"/>
      <c r="Z5" s="4"/>
      <c r="AA5" s="4"/>
      <c r="AB5" s="4"/>
      <c r="AC5" s="4"/>
      <c r="AD5" s="4"/>
      <c r="AE5" s="4"/>
      <c r="AF5" s="4"/>
      <c r="AG5" s="4"/>
      <c r="AH5" s="4"/>
    </row>
    <row r="6" spans="1:34" s="84" customFormat="1" ht="15.75" customHeight="1" x14ac:dyDescent="0.2">
      <c r="B6" s="142" t="s">
        <v>47</v>
      </c>
      <c r="C6" s="143"/>
      <c r="D6" s="143"/>
      <c r="E6" s="143"/>
      <c r="F6" s="143"/>
      <c r="G6" s="143"/>
      <c r="H6" s="143"/>
      <c r="I6" s="143"/>
      <c r="J6" s="143"/>
      <c r="K6" s="143"/>
      <c r="L6" s="143"/>
      <c r="M6" s="143"/>
      <c r="N6" s="143"/>
      <c r="O6" s="143"/>
      <c r="P6" s="143"/>
      <c r="Q6" s="143"/>
      <c r="R6" s="143"/>
      <c r="S6" s="143"/>
      <c r="T6" s="144"/>
      <c r="U6" s="4"/>
      <c r="V6" s="4"/>
      <c r="W6" s="4"/>
      <c r="X6" s="4"/>
      <c r="Y6" s="4"/>
      <c r="Z6" s="4"/>
      <c r="AA6" s="4"/>
      <c r="AB6" s="4"/>
      <c r="AC6" s="4"/>
      <c r="AD6" s="4"/>
      <c r="AE6" s="4"/>
      <c r="AF6" s="4"/>
      <c r="AG6" s="4"/>
      <c r="AH6" s="4"/>
    </row>
    <row r="7" spans="1:34" s="84" customFormat="1" ht="15.75" customHeight="1" thickBot="1" x14ac:dyDescent="0.25">
      <c r="B7" s="136" t="s">
        <v>48</v>
      </c>
      <c r="C7" s="137"/>
      <c r="D7" s="137"/>
      <c r="E7" s="137"/>
      <c r="F7" s="137"/>
      <c r="G7" s="137"/>
      <c r="H7" s="137"/>
      <c r="I7" s="137"/>
      <c r="J7" s="137"/>
      <c r="K7" s="137"/>
      <c r="L7" s="137"/>
      <c r="M7" s="137"/>
      <c r="N7" s="137"/>
      <c r="O7" s="137"/>
      <c r="P7" s="137"/>
      <c r="Q7" s="137"/>
      <c r="R7" s="137"/>
      <c r="S7" s="137"/>
      <c r="T7" s="138"/>
      <c r="U7" s="4"/>
      <c r="V7" s="4"/>
      <c r="W7" s="4"/>
      <c r="X7" s="4"/>
      <c r="Y7" s="4"/>
      <c r="Z7" s="4"/>
      <c r="AA7" s="4"/>
      <c r="AB7" s="4"/>
      <c r="AC7" s="4"/>
      <c r="AD7" s="4"/>
      <c r="AE7" s="4"/>
      <c r="AF7" s="4"/>
      <c r="AG7" s="4"/>
      <c r="AH7" s="4"/>
    </row>
    <row r="8" spans="1:34" ht="7.5" customHeight="1" thickBot="1" x14ac:dyDescent="0.25">
      <c r="A8" s="1"/>
      <c r="B8" s="2"/>
      <c r="C8" s="2"/>
      <c r="D8" s="2"/>
      <c r="E8" s="2"/>
      <c r="F8" s="2"/>
      <c r="G8" s="3"/>
      <c r="H8" s="4"/>
      <c r="I8" s="5"/>
      <c r="J8" s="6"/>
      <c r="K8" s="5"/>
      <c r="L8" s="7"/>
      <c r="M8" s="5"/>
      <c r="P8" s="4"/>
      <c r="Q8" s="4"/>
      <c r="R8" s="4"/>
      <c r="S8" s="5"/>
      <c r="T8" s="5"/>
      <c r="U8" s="5"/>
      <c r="V8" s="5"/>
      <c r="AB8" s="4"/>
      <c r="AC8" s="8"/>
    </row>
    <row r="9" spans="1:34" ht="15.75" customHeight="1" thickBot="1" x14ac:dyDescent="0.25">
      <c r="A9" s="1"/>
      <c r="B9" s="168" t="s">
        <v>12</v>
      </c>
      <c r="C9" s="169"/>
      <c r="D9" s="169"/>
      <c r="E9" s="170"/>
      <c r="F9" s="2"/>
      <c r="G9" s="171" t="s">
        <v>15</v>
      </c>
      <c r="H9" s="172"/>
      <c r="I9" s="172"/>
      <c r="J9" s="172"/>
      <c r="K9" s="172"/>
      <c r="L9" s="172"/>
      <c r="M9" s="172"/>
      <c r="N9" s="173"/>
      <c r="P9" s="174" t="s">
        <v>16</v>
      </c>
      <c r="Q9" s="175"/>
      <c r="R9" s="175"/>
      <c r="S9" s="175"/>
      <c r="T9" s="175"/>
      <c r="U9" s="175"/>
      <c r="V9" s="175"/>
      <c r="W9" s="176"/>
      <c r="AB9" s="53"/>
      <c r="AC9" s="54"/>
      <c r="AE9" s="55"/>
      <c r="AF9" s="56"/>
    </row>
    <row r="10" spans="1:34" ht="15.75" customHeight="1" thickTop="1" thickBot="1" x14ac:dyDescent="0.25">
      <c r="A10" s="1"/>
      <c r="B10" s="75"/>
      <c r="C10" s="77" t="s">
        <v>49</v>
      </c>
      <c r="D10" s="186"/>
      <c r="E10" s="187"/>
      <c r="F10" s="2"/>
      <c r="G10" s="182" t="str">
        <f>"Number Infants and Toddlers 0-1"&amp;CHAR(10)&amp;IF(D13="","(Year)",D13)</f>
        <v>Number Infants and Toddlers 0-1
(Year)</v>
      </c>
      <c r="H10" s="184" t="str">
        <f>"Percent 0-1 with IFSPs "&amp;CHAR(10)&amp;IF(D13="","(Year)",D13)</f>
        <v>Percent 0-1 with IFSPs 
(Year)</v>
      </c>
      <c r="I10" s="184" t="s">
        <v>0</v>
      </c>
      <c r="J10" s="184"/>
      <c r="K10" s="184"/>
      <c r="L10" s="184"/>
      <c r="M10" s="184"/>
      <c r="N10" s="160" t="str">
        <f>"Meaningfully higher or lower than "&amp;IF(E11="","(value)",E11*100&amp;"%?")</f>
        <v>Meaningfully higher or lower than (value)</v>
      </c>
      <c r="P10" s="162" t="str">
        <f>"Number Infants and Toddlers 0-3 "&amp;CHAR(10)&amp;IF(D13="","(Year)",D13)</f>
        <v>Number Infants and Toddlers 0-3 
(Year)</v>
      </c>
      <c r="Q10" s="164" t="str">
        <f>"Percent 0-3 with IFSPs "&amp;CHAR(10)&amp;IF(D13="","(Year)",D13)</f>
        <v>Percent 0-3 with IFSPs 
(Year)</v>
      </c>
      <c r="R10" s="164" t="s">
        <v>0</v>
      </c>
      <c r="S10" s="164"/>
      <c r="T10" s="164"/>
      <c r="U10" s="164"/>
      <c r="V10" s="164"/>
      <c r="W10" s="166" t="str">
        <f>"Meaningfully higher or lower than "&amp;IF(E12="","(value)",E12*100&amp;"%?")</f>
        <v>Meaningfully higher or lower than (value)</v>
      </c>
      <c r="AB10" s="53"/>
      <c r="AC10" s="54"/>
      <c r="AE10" s="72"/>
      <c r="AF10" s="73"/>
    </row>
    <row r="11" spans="1:34" ht="15.75" customHeight="1" x14ac:dyDescent="0.2">
      <c r="A11" s="1"/>
      <c r="B11" s="10"/>
      <c r="C11" s="74" t="s">
        <v>9</v>
      </c>
      <c r="D11" s="74"/>
      <c r="E11" s="120"/>
      <c r="F11" s="11"/>
      <c r="G11" s="183"/>
      <c r="H11" s="185"/>
      <c r="I11" s="185"/>
      <c r="J11" s="185"/>
      <c r="K11" s="185"/>
      <c r="L11" s="185"/>
      <c r="M11" s="185"/>
      <c r="N11" s="161"/>
      <c r="P11" s="163"/>
      <c r="Q11" s="165"/>
      <c r="R11" s="165"/>
      <c r="S11" s="165"/>
      <c r="T11" s="165"/>
      <c r="U11" s="165"/>
      <c r="V11" s="165"/>
      <c r="W11" s="167"/>
      <c r="AB11" s="151" t="str">
        <f>"Meaningfully higher than "&amp;E11*100&amp;"%?"</f>
        <v>Meaningfully higher than 0%?</v>
      </c>
      <c r="AC11" s="154" t="str">
        <f>"Meaningfully lower than "&amp;E11*100&amp;"%?"</f>
        <v>Meaningfully lower than 0%?</v>
      </c>
      <c r="AE11" s="157" t="str">
        <f>"Meaningfully higher than "&amp;E12*100&amp;"%?"</f>
        <v>Meaningfully higher than 0%?</v>
      </c>
      <c r="AF11" s="177" t="str">
        <f>"Meaningfully lower than "&amp;E12*100&amp;"%?"</f>
        <v>Meaningfully lower than 0%?</v>
      </c>
    </row>
    <row r="12" spans="1:34" ht="15.75" customHeight="1" x14ac:dyDescent="0.2">
      <c r="A12" s="1"/>
      <c r="B12" s="76"/>
      <c r="C12" s="74" t="s">
        <v>10</v>
      </c>
      <c r="D12" s="74"/>
      <c r="E12" s="120"/>
      <c r="F12" s="12"/>
      <c r="G12" s="183"/>
      <c r="H12" s="185"/>
      <c r="I12" s="185"/>
      <c r="J12" s="185"/>
      <c r="K12" s="185"/>
      <c r="L12" s="185"/>
      <c r="M12" s="185"/>
      <c r="N12" s="161"/>
      <c r="P12" s="163"/>
      <c r="Q12" s="165"/>
      <c r="R12" s="165"/>
      <c r="S12" s="165"/>
      <c r="T12" s="165"/>
      <c r="U12" s="165"/>
      <c r="V12" s="165"/>
      <c r="W12" s="167"/>
      <c r="AB12" s="152"/>
      <c r="AC12" s="155"/>
      <c r="AE12" s="158"/>
      <c r="AF12" s="178"/>
    </row>
    <row r="13" spans="1:34" ht="15.75" customHeight="1" thickBot="1" x14ac:dyDescent="0.25">
      <c r="A13" s="1"/>
      <c r="B13" s="81"/>
      <c r="C13" s="82" t="s">
        <v>50</v>
      </c>
      <c r="D13" s="180"/>
      <c r="E13" s="181"/>
      <c r="F13" s="12"/>
      <c r="G13" s="183"/>
      <c r="H13" s="185"/>
      <c r="I13" s="185"/>
      <c r="J13" s="185"/>
      <c r="K13" s="185"/>
      <c r="L13" s="185"/>
      <c r="M13" s="185"/>
      <c r="N13" s="161"/>
      <c r="P13" s="163"/>
      <c r="Q13" s="165"/>
      <c r="R13" s="165"/>
      <c r="S13" s="165"/>
      <c r="T13" s="165"/>
      <c r="U13" s="165"/>
      <c r="V13" s="165"/>
      <c r="W13" s="167"/>
      <c r="AB13" s="153"/>
      <c r="AC13" s="156"/>
      <c r="AE13" s="159"/>
      <c r="AF13" s="179"/>
    </row>
    <row r="14" spans="1:34" ht="5.25" customHeight="1" x14ac:dyDescent="0.2">
      <c r="A14" s="1"/>
      <c r="B14" s="13"/>
      <c r="C14" s="14"/>
      <c r="D14" s="14"/>
      <c r="E14" s="13"/>
      <c r="F14" s="13"/>
      <c r="G14" s="183"/>
      <c r="H14" s="185"/>
      <c r="I14" s="185"/>
      <c r="J14" s="185"/>
      <c r="K14" s="185"/>
      <c r="L14" s="185"/>
      <c r="M14" s="185"/>
      <c r="N14" s="161"/>
      <c r="P14" s="163"/>
      <c r="Q14" s="165"/>
      <c r="R14" s="165"/>
      <c r="S14" s="165"/>
      <c r="T14" s="165"/>
      <c r="U14" s="165"/>
      <c r="V14" s="165"/>
      <c r="W14" s="167"/>
      <c r="AB14" s="153"/>
      <c r="AC14" s="156"/>
      <c r="AE14" s="159"/>
      <c r="AF14" s="179"/>
    </row>
    <row r="15" spans="1:34" ht="5.25" customHeight="1" thickBot="1" x14ac:dyDescent="0.25">
      <c r="A15" s="1"/>
      <c r="B15" s="13"/>
      <c r="C15" s="14"/>
      <c r="D15" s="14"/>
      <c r="E15" s="13"/>
      <c r="F15" s="13"/>
      <c r="G15" s="16"/>
      <c r="H15" s="17"/>
      <c r="I15" s="18"/>
      <c r="J15" s="19"/>
      <c r="K15" s="20"/>
      <c r="L15" s="21"/>
      <c r="M15" s="22"/>
      <c r="N15" s="23"/>
      <c r="P15" s="24"/>
      <c r="Q15" s="25"/>
      <c r="R15" s="78"/>
      <c r="S15" s="79"/>
      <c r="T15" s="27"/>
      <c r="U15" s="80"/>
      <c r="V15" s="28"/>
      <c r="W15" s="57"/>
      <c r="AB15" s="16"/>
      <c r="AC15" s="23"/>
      <c r="AE15" s="58"/>
      <c r="AF15" s="29"/>
    </row>
    <row r="16" spans="1:34" ht="15.75" customHeight="1" x14ac:dyDescent="0.2">
      <c r="B16" s="148" t="str">
        <f>IF(D10="","Your State",D10)</f>
        <v>Your State</v>
      </c>
      <c r="C16" s="149"/>
      <c r="D16" s="149"/>
      <c r="E16" s="149"/>
      <c r="F16" s="150"/>
      <c r="G16" s="121"/>
      <c r="H16" s="122"/>
      <c r="I16" s="30" t="str">
        <f t="shared" ref="I16" si="0">IF(OR(G16="",H16=""),"","(")</f>
        <v/>
      </c>
      <c r="J16" s="31" t="str">
        <f t="shared" ref="J16" si="1">IF(OR(G16="",H16=""),"",(2*G16*H16+1.645*1.645-1.645*SQRT(1.645*1.645+4*G16*H16*(1-H16)))/(2*(G16+1.645*1.645)))</f>
        <v/>
      </c>
      <c r="K16" s="32" t="str">
        <f t="shared" ref="K16" si="2">IF(OR(G16="",H16=""),"","-")</f>
        <v/>
      </c>
      <c r="L16" s="33" t="str">
        <f>IF(OR(G16="",H16=""),"",(2*G16*H16+1.645*1.645+1.645*SQRT(1.645*1.645+4*G16*H16*(1-H16)))/(2*(G16+1.645*1.645)))</f>
        <v/>
      </c>
      <c r="M16" s="34" t="str">
        <f t="shared" ref="M16" si="3">IF(OR(G16="",H16=""),"",")")</f>
        <v/>
      </c>
      <c r="N16" s="59" t="str">
        <f>IF(OR(G16="",H16=""),"",IF(AB16&amp;AC16="YesNo","Higher",IF(AB16&amp;AC16="NoYes","Lower","Not Different")))</f>
        <v/>
      </c>
      <c r="P16" s="121"/>
      <c r="Q16" s="122"/>
      <c r="R16" s="30" t="str">
        <f>IF(OR(P16="",Q16=""),"","(")</f>
        <v/>
      </c>
      <c r="S16" s="36" t="str">
        <f t="shared" ref="S16" si="4">IF(OR(P16="",Q16=""),"",(2*P16*Q16+1.645*1.645-1.645*SQRT(1.645*1.645+4*P16*Q16*(1-Q16)))/(2*(P16+1.645*1.645)))</f>
        <v/>
      </c>
      <c r="T16" s="32" t="str">
        <f t="shared" ref="T16" si="5">IF(OR(P16="",Q16=""),"","-")</f>
        <v/>
      </c>
      <c r="U16" s="36" t="str">
        <f t="shared" ref="U16" si="6">IF(OR(P16="",Q16=""),"",(2*P16*Q16+1.645*1.645+1.645*SQRT(1.645*1.645+4*P16*Q16*(1-Q16)))/(2*(P16+1.645*1.645)))</f>
        <v/>
      </c>
      <c r="V16" s="34" t="str">
        <f t="shared" ref="V16" si="7">IF(OR(P16="",Q16=""),"",")")</f>
        <v/>
      </c>
      <c r="W16" s="59" t="str">
        <f>IF(OR(P16="",Q16=""),"",IF(AE16&amp;AF16="YesNo","Higher",IF(AE16&amp;AF16="NoYes","Lower","Not Different")))</f>
        <v/>
      </c>
      <c r="AB16" s="60" t="str">
        <f>IF(OR($G16="",$H16=""),"",IF(J16&gt;$E$11, "Yes", "No"))</f>
        <v/>
      </c>
      <c r="AC16" s="35" t="str">
        <f>IF(OR($G16="",$H16=""),"",IF(L16&lt;$E$11, "Yes", "No"))</f>
        <v/>
      </c>
      <c r="AE16" s="60" t="str">
        <f>IF(OR($P16="",$Q16=""),"",IF(S16&gt;$E$12, "Yes", "No"))</f>
        <v/>
      </c>
      <c r="AF16" s="35" t="str">
        <f>IF(OR($P16="",$Q16=""),"",IF(U16&lt;$E$12, "Yes", "No"))</f>
        <v/>
      </c>
    </row>
    <row r="19" spans="2:29" ht="15.75" customHeight="1" x14ac:dyDescent="0.2">
      <c r="B19" s="47"/>
      <c r="C19" s="47"/>
      <c r="D19" s="47"/>
      <c r="E19" s="47"/>
      <c r="F19" s="47"/>
      <c r="AC19" s="47"/>
    </row>
  </sheetData>
  <sheetProtection sheet="1" objects="1" scenarios="1"/>
  <mergeCells count="24">
    <mergeCell ref="B9:E9"/>
    <mergeCell ref="G9:N9"/>
    <mergeCell ref="P9:W9"/>
    <mergeCell ref="AF11:AF14"/>
    <mergeCell ref="D13:E13"/>
    <mergeCell ref="G10:G14"/>
    <mergeCell ref="H10:H14"/>
    <mergeCell ref="I10:M14"/>
    <mergeCell ref="D10:E10"/>
    <mergeCell ref="B16:F16"/>
    <mergeCell ref="AB11:AB14"/>
    <mergeCell ref="AC11:AC14"/>
    <mergeCell ref="AE11:AE14"/>
    <mergeCell ref="N10:N14"/>
    <mergeCell ref="P10:P14"/>
    <mergeCell ref="Q10:Q14"/>
    <mergeCell ref="R10:V14"/>
    <mergeCell ref="W10:W14"/>
    <mergeCell ref="B7:T7"/>
    <mergeCell ref="B2:T2"/>
    <mergeCell ref="B3:T3"/>
    <mergeCell ref="B4:T4"/>
    <mergeCell ref="B5:T5"/>
    <mergeCell ref="B6:T6"/>
  </mergeCells>
  <conditionalFormatting sqref="AB16">
    <cfRule type="expression" dxfId="26" priority="15">
      <formula>J16&gt;E$11</formula>
    </cfRule>
  </conditionalFormatting>
  <conditionalFormatting sqref="AE16">
    <cfRule type="expression" dxfId="25" priority="14">
      <formula>S16&gt;E$12</formula>
    </cfRule>
  </conditionalFormatting>
  <conditionalFormatting sqref="AC16">
    <cfRule type="expression" dxfId="24" priority="12">
      <formula>AND(L16&lt;&gt;"",L16&lt;E$11)</formula>
    </cfRule>
  </conditionalFormatting>
  <conditionalFormatting sqref="AF16">
    <cfRule type="expression" dxfId="23" priority="10">
      <formula>AND(U16&lt;&gt;"",U16&lt;E$12)</formula>
    </cfRule>
  </conditionalFormatting>
  <conditionalFormatting sqref="B3:T3">
    <cfRule type="expression" dxfId="22" priority="5">
      <formula>$D$10=""</formula>
    </cfRule>
  </conditionalFormatting>
  <conditionalFormatting sqref="B4:T4">
    <cfRule type="expression" dxfId="21" priority="4">
      <formula>AND($D$10&lt;&gt;"",$E$11&amp;$E$12="")</formula>
    </cfRule>
  </conditionalFormatting>
  <conditionalFormatting sqref="B5:T5">
    <cfRule type="expression" dxfId="20" priority="3">
      <formula>AND($D$10&lt;&gt;"",$E$11&amp;$E$12&lt;&gt;"",$D$13="")</formula>
    </cfRule>
  </conditionalFormatting>
  <conditionalFormatting sqref="B6:T6">
    <cfRule type="expression" dxfId="19" priority="2">
      <formula>AND($D$10&lt;&gt;"",$E$11&amp;$E$12&lt;&gt;"",$D$13&lt;&gt;"",SUM($G$16)+SUM($P$16)=0)</formula>
    </cfRule>
  </conditionalFormatting>
  <conditionalFormatting sqref="B7:T7">
    <cfRule type="expression" dxfId="18" priority="1">
      <formula>AND($D$10&lt;&gt;"",$E$11&amp;$E$12&lt;&gt;"",$D$13&lt;&gt;"",SUM($G$16)+SUM($P$16)&lt;&gt;0,SUM($H$16)+SUM($Q$16)=0)</formula>
    </cfRule>
  </conditionalFormatting>
  <pageMargins left="0.25" right="0.25" top="0.75" bottom="0.75" header="0.3" footer="0.3"/>
  <pageSetup paperSize="5" orientation="landscape" r:id="rId1"/>
  <headerFooter>
    <oddHeader>&amp;L&amp;A&amp;R&amp;D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EBF1DE"/>
  </sheetPr>
  <dimension ref="A1:AF224"/>
  <sheetViews>
    <sheetView showGridLines="0" zoomScaleNormal="100" zoomScalePageLayoutView="85" workbookViewId="0">
      <pane ySplit="15" topLeftCell="A16" activePane="bottomLeft" state="frozen"/>
      <selection activeCell="H53" sqref="H53"/>
      <selection pane="bottomLeft"/>
    </sheetView>
  </sheetViews>
  <sheetFormatPr defaultColWidth="8.7109375" defaultRowHeight="15.75" customHeight="1" x14ac:dyDescent="0.2"/>
  <cols>
    <col min="1" max="1" width="1.28515625" style="4" customWidth="1"/>
    <col min="2" max="2" width="29.42578125" style="4" customWidth="1"/>
    <col min="3" max="3" width="18.7109375" style="4" customWidth="1"/>
    <col min="4" max="4" width="1.7109375" style="4" customWidth="1"/>
    <col min="5" max="5" width="15.7109375" style="47" customWidth="1"/>
    <col min="6" max="6" width="11.28515625" style="47" customWidth="1"/>
    <col min="7" max="7" width="1.5703125" style="48" customWidth="1"/>
    <col min="8" max="8" width="7.5703125" style="49" customWidth="1"/>
    <col min="9" max="9" width="1.140625" style="48" customWidth="1"/>
    <col min="10" max="10" width="7.5703125" style="49" customWidth="1"/>
    <col min="11" max="11" width="1.5703125" style="48" customWidth="1"/>
    <col min="12" max="12" width="14.5703125" style="9" bestFit="1" customWidth="1"/>
    <col min="13" max="13" width="0.7109375" style="52" customWidth="1"/>
    <col min="14" max="14" width="15.7109375" style="47" customWidth="1"/>
    <col min="15" max="15" width="11.28515625" style="47" customWidth="1"/>
    <col min="16" max="16" width="1.5703125" style="47" customWidth="1"/>
    <col min="17" max="17" width="7.5703125" style="49" customWidth="1"/>
    <col min="18" max="18" width="1.140625" style="48" customWidth="1"/>
    <col min="19" max="19" width="7.5703125" style="49" customWidth="1"/>
    <col min="20" max="20" width="1.5703125" style="48" customWidth="1"/>
    <col min="21" max="21" width="14.5703125" style="9" bestFit="1" customWidth="1"/>
    <col min="22" max="22" width="8.7109375" style="52"/>
    <col min="23" max="23" width="8.7109375" style="4"/>
    <col min="24" max="24" width="8.7109375" style="52"/>
    <col min="25" max="25" width="8.7109375" style="4"/>
    <col min="26" max="26" width="13.28515625" style="47" hidden="1" customWidth="1"/>
    <col min="27" max="27" width="13.28515625" style="51" hidden="1" customWidth="1"/>
    <col min="28" max="28" width="1.7109375" style="4" hidden="1" customWidth="1"/>
    <col min="29" max="30" width="13.28515625" style="4" hidden="1" customWidth="1"/>
    <col min="31" max="16384" width="8.7109375" style="4"/>
  </cols>
  <sheetData>
    <row r="1" spans="1:32" s="84" customFormat="1" ht="8.25" customHeight="1" thickBot="1" x14ac:dyDescent="0.25">
      <c r="F1" s="4"/>
      <c r="G1" s="4"/>
      <c r="H1" s="9"/>
      <c r="I1" s="4"/>
      <c r="J1" s="9"/>
      <c r="K1" s="4"/>
      <c r="L1" s="4"/>
      <c r="M1" s="4"/>
      <c r="N1" s="4"/>
      <c r="O1" s="4"/>
      <c r="P1" s="4"/>
      <c r="Q1" s="9"/>
      <c r="R1" s="4"/>
      <c r="S1" s="9"/>
      <c r="T1" s="4"/>
      <c r="U1" s="4"/>
      <c r="V1" s="4"/>
      <c r="W1" s="4"/>
      <c r="X1" s="4"/>
      <c r="Y1" s="4"/>
      <c r="Z1" s="4"/>
      <c r="AA1" s="4"/>
      <c r="AB1" s="4"/>
      <c r="AC1" s="4"/>
      <c r="AD1" s="4"/>
      <c r="AE1" s="4"/>
      <c r="AF1" s="4"/>
    </row>
    <row r="2" spans="1:32" s="84" customFormat="1" ht="18" x14ac:dyDescent="0.25">
      <c r="B2" s="139" t="s">
        <v>27</v>
      </c>
      <c r="C2" s="140"/>
      <c r="D2" s="140"/>
      <c r="E2" s="140"/>
      <c r="F2" s="140"/>
      <c r="G2" s="140"/>
      <c r="H2" s="140"/>
      <c r="I2" s="140"/>
      <c r="J2" s="140"/>
      <c r="K2" s="140"/>
      <c r="L2" s="140"/>
      <c r="M2" s="140"/>
      <c r="N2" s="140"/>
      <c r="O2" s="140"/>
      <c r="P2" s="140"/>
      <c r="Q2" s="140"/>
      <c r="R2" s="141"/>
      <c r="S2" s="9"/>
      <c r="T2" s="4"/>
      <c r="U2" s="4"/>
      <c r="V2" s="4"/>
      <c r="W2" s="4"/>
      <c r="X2" s="4"/>
      <c r="Y2" s="4"/>
      <c r="Z2" s="4"/>
      <c r="AA2" s="4"/>
      <c r="AB2" s="4"/>
      <c r="AC2" s="4"/>
      <c r="AD2" s="4"/>
      <c r="AE2" s="4"/>
      <c r="AF2" s="4"/>
    </row>
    <row r="3" spans="1:32" s="84" customFormat="1" ht="15.75" customHeight="1" x14ac:dyDescent="0.2">
      <c r="B3" s="142" t="s">
        <v>52</v>
      </c>
      <c r="C3" s="143"/>
      <c r="D3" s="143"/>
      <c r="E3" s="143"/>
      <c r="F3" s="143"/>
      <c r="G3" s="143"/>
      <c r="H3" s="143"/>
      <c r="I3" s="143"/>
      <c r="J3" s="143"/>
      <c r="K3" s="143"/>
      <c r="L3" s="143"/>
      <c r="M3" s="143"/>
      <c r="N3" s="143"/>
      <c r="O3" s="143"/>
      <c r="P3" s="143"/>
      <c r="Q3" s="143"/>
      <c r="R3" s="144"/>
      <c r="S3" s="9"/>
      <c r="T3" s="4"/>
      <c r="U3" s="4"/>
      <c r="V3" s="4"/>
      <c r="W3" s="4"/>
      <c r="X3" s="4"/>
      <c r="Y3" s="4"/>
      <c r="Z3" s="4"/>
      <c r="AA3" s="4"/>
      <c r="AB3" s="4"/>
      <c r="AC3" s="4"/>
      <c r="AD3" s="4"/>
      <c r="AE3" s="4"/>
      <c r="AF3" s="4"/>
    </row>
    <row r="4" spans="1:32" s="84" customFormat="1" ht="15.75" customHeight="1" x14ac:dyDescent="0.2">
      <c r="B4" s="142" t="s">
        <v>53</v>
      </c>
      <c r="C4" s="143"/>
      <c r="D4" s="143"/>
      <c r="E4" s="143"/>
      <c r="F4" s="143"/>
      <c r="G4" s="143"/>
      <c r="H4" s="143"/>
      <c r="I4" s="143"/>
      <c r="J4" s="143"/>
      <c r="K4" s="143"/>
      <c r="L4" s="143"/>
      <c r="M4" s="143"/>
      <c r="N4" s="143"/>
      <c r="O4" s="143"/>
      <c r="P4" s="143"/>
      <c r="Q4" s="143"/>
      <c r="R4" s="144"/>
      <c r="S4" s="9"/>
      <c r="T4" s="4"/>
      <c r="U4" s="4"/>
      <c r="V4" s="4"/>
      <c r="W4" s="4"/>
      <c r="X4" s="4"/>
      <c r="Y4" s="4"/>
      <c r="Z4" s="4"/>
      <c r="AA4" s="4"/>
      <c r="AB4" s="4"/>
      <c r="AC4" s="4"/>
      <c r="AD4" s="4"/>
      <c r="AE4" s="4"/>
      <c r="AF4" s="4"/>
    </row>
    <row r="5" spans="1:32" s="84" customFormat="1" ht="15.75" customHeight="1" x14ac:dyDescent="0.2">
      <c r="B5" s="142" t="s">
        <v>54</v>
      </c>
      <c r="C5" s="143"/>
      <c r="D5" s="143"/>
      <c r="E5" s="143"/>
      <c r="F5" s="143"/>
      <c r="G5" s="143"/>
      <c r="H5" s="143"/>
      <c r="I5" s="143"/>
      <c r="J5" s="143"/>
      <c r="K5" s="143"/>
      <c r="L5" s="143"/>
      <c r="M5" s="143"/>
      <c r="N5" s="143"/>
      <c r="O5" s="143"/>
      <c r="P5" s="143"/>
      <c r="Q5" s="143"/>
      <c r="R5" s="144"/>
      <c r="S5" s="9"/>
      <c r="T5" s="4"/>
      <c r="U5" s="4"/>
      <c r="V5" s="4"/>
      <c r="W5" s="4"/>
      <c r="X5" s="4"/>
      <c r="Y5" s="4"/>
      <c r="Z5" s="4"/>
      <c r="AA5" s="4"/>
      <c r="AB5" s="4"/>
      <c r="AC5" s="4"/>
      <c r="AD5" s="4"/>
      <c r="AE5" s="4"/>
      <c r="AF5" s="4"/>
    </row>
    <row r="6" spans="1:32" s="84" customFormat="1" ht="15.75" customHeight="1" x14ac:dyDescent="0.2">
      <c r="B6" s="145" t="s">
        <v>55</v>
      </c>
      <c r="C6" s="146"/>
      <c r="D6" s="146"/>
      <c r="E6" s="146"/>
      <c r="F6" s="146"/>
      <c r="G6" s="146"/>
      <c r="H6" s="146"/>
      <c r="I6" s="146"/>
      <c r="J6" s="146"/>
      <c r="K6" s="146"/>
      <c r="L6" s="146"/>
      <c r="M6" s="146"/>
      <c r="N6" s="146"/>
      <c r="O6" s="146"/>
      <c r="P6" s="146"/>
      <c r="Q6" s="146"/>
      <c r="R6" s="147"/>
      <c r="S6" s="9"/>
      <c r="T6" s="4"/>
      <c r="U6" s="4"/>
      <c r="V6" s="4"/>
      <c r="W6" s="4"/>
      <c r="X6" s="4"/>
      <c r="Y6" s="4"/>
      <c r="Z6" s="4"/>
      <c r="AA6" s="4"/>
      <c r="AB6" s="4"/>
      <c r="AC6" s="4"/>
      <c r="AD6" s="4"/>
      <c r="AE6" s="4"/>
      <c r="AF6" s="4"/>
    </row>
    <row r="7" spans="1:32" s="84" customFormat="1" ht="15.75" customHeight="1" x14ac:dyDescent="0.2">
      <c r="B7" s="142" t="s">
        <v>56</v>
      </c>
      <c r="C7" s="143"/>
      <c r="D7" s="143"/>
      <c r="E7" s="143"/>
      <c r="F7" s="143"/>
      <c r="G7" s="143"/>
      <c r="H7" s="143"/>
      <c r="I7" s="143"/>
      <c r="J7" s="143"/>
      <c r="K7" s="143"/>
      <c r="L7" s="143"/>
      <c r="M7" s="143"/>
      <c r="N7" s="143"/>
      <c r="O7" s="143"/>
      <c r="P7" s="143"/>
      <c r="Q7" s="143"/>
      <c r="R7" s="144"/>
      <c r="S7" s="9"/>
      <c r="T7" s="4"/>
      <c r="U7" s="4"/>
      <c r="V7" s="4"/>
      <c r="W7" s="4"/>
      <c r="X7" s="4"/>
      <c r="Y7" s="4"/>
      <c r="Z7" s="4"/>
      <c r="AA7" s="4"/>
      <c r="AB7" s="4"/>
      <c r="AC7" s="4"/>
      <c r="AD7" s="4"/>
      <c r="AE7" s="4"/>
      <c r="AF7" s="4"/>
    </row>
    <row r="8" spans="1:32" s="84" customFormat="1" ht="15.75" customHeight="1" thickBot="1" x14ac:dyDescent="0.25">
      <c r="B8" s="136" t="s">
        <v>57</v>
      </c>
      <c r="C8" s="137"/>
      <c r="D8" s="137"/>
      <c r="E8" s="137"/>
      <c r="F8" s="137"/>
      <c r="G8" s="137"/>
      <c r="H8" s="137"/>
      <c r="I8" s="137"/>
      <c r="J8" s="137"/>
      <c r="K8" s="137"/>
      <c r="L8" s="137"/>
      <c r="M8" s="137"/>
      <c r="N8" s="137"/>
      <c r="O8" s="137"/>
      <c r="P8" s="137"/>
      <c r="Q8" s="137"/>
      <c r="R8" s="138"/>
      <c r="S8" s="9"/>
      <c r="T8" s="4"/>
      <c r="U8" s="4"/>
      <c r="V8" s="4"/>
      <c r="W8" s="4"/>
      <c r="X8" s="4"/>
      <c r="Y8" s="4"/>
      <c r="Z8" s="4"/>
      <c r="AA8" s="4"/>
      <c r="AB8" s="4"/>
      <c r="AC8" s="4"/>
      <c r="AD8" s="4"/>
      <c r="AE8" s="4"/>
      <c r="AF8" s="4"/>
    </row>
    <row r="9" spans="1:32" ht="7.5" customHeight="1" thickBot="1" x14ac:dyDescent="0.25">
      <c r="A9" s="1"/>
      <c r="B9" s="2"/>
      <c r="C9" s="2"/>
      <c r="D9" s="2"/>
      <c r="E9" s="3"/>
      <c r="F9" s="4"/>
      <c r="G9" s="5"/>
      <c r="H9" s="6"/>
      <c r="I9" s="5"/>
      <c r="J9" s="6"/>
      <c r="K9" s="5"/>
      <c r="N9" s="4"/>
      <c r="O9" s="4"/>
      <c r="P9" s="4"/>
      <c r="Q9" s="6"/>
      <c r="R9" s="5"/>
      <c r="S9" s="6"/>
      <c r="T9" s="5"/>
      <c r="Z9" s="4"/>
      <c r="AA9" s="8"/>
    </row>
    <row r="10" spans="1:32" ht="15.75" customHeight="1" thickBot="1" x14ac:dyDescent="0.25">
      <c r="A10" s="1"/>
      <c r="B10" s="196" t="str">
        <f>'State Target'!B16:F16&amp;"'s Target for:"</f>
        <v>Your State's Target for:</v>
      </c>
      <c r="C10" s="197"/>
      <c r="D10" s="2"/>
      <c r="E10" s="171" t="s">
        <v>15</v>
      </c>
      <c r="F10" s="172"/>
      <c r="G10" s="172"/>
      <c r="H10" s="172"/>
      <c r="I10" s="172"/>
      <c r="J10" s="172"/>
      <c r="K10" s="172"/>
      <c r="L10" s="173"/>
      <c r="N10" s="174" t="s">
        <v>16</v>
      </c>
      <c r="O10" s="175"/>
      <c r="P10" s="175"/>
      <c r="Q10" s="175"/>
      <c r="R10" s="175"/>
      <c r="S10" s="175"/>
      <c r="T10" s="175"/>
      <c r="U10" s="176"/>
      <c r="Z10" s="53"/>
      <c r="AA10" s="54"/>
      <c r="AC10" s="55"/>
      <c r="AD10" s="56"/>
    </row>
    <row r="11" spans="1:32" ht="27" customHeight="1" thickTop="1" x14ac:dyDescent="0.2">
      <c r="A11" s="1"/>
      <c r="B11" s="96" t="s">
        <v>14</v>
      </c>
      <c r="C11" s="100" t="str">
        <f>IF('State Target'!E11="","(Enter value on State Target tab)",'State Target'!E11)</f>
        <v>(Enter value on State Target tab)</v>
      </c>
      <c r="D11" s="11"/>
      <c r="E11" s="151" t="str">
        <f>"Number Infants and Toddlers in the program's area"&amp;CHAR(10)&amp;IF(C13="","(Year)",C13)</f>
        <v>Number Infants and Toddlers in the program's area
(Enter value on State Target tab)</v>
      </c>
      <c r="F11" s="216" t="str">
        <f>"Percent with IFSPs "&amp;CHAR(10)&amp;IF(C13="","(Year)",C13)</f>
        <v>Percent with IFSPs 
(Enter value on State Target tab)</v>
      </c>
      <c r="G11" s="219" t="s">
        <v>0</v>
      </c>
      <c r="H11" s="220"/>
      <c r="I11" s="220"/>
      <c r="J11" s="220"/>
      <c r="K11" s="221"/>
      <c r="L11" s="154" t="str">
        <f>"Meaningfully higher or lower than "&amp;IFERROR(IF(C11="","(value)",C11*100&amp;"%?"),"(Enter value on State Target tab)")</f>
        <v>Meaningfully higher or lower than (Enter value on State Target tab)</v>
      </c>
      <c r="N11" s="204" t="str">
        <f>"Number Infants and Toddlers in the program's area"&amp;CHAR(10)&amp;IF(C13="","(Year)",C13)</f>
        <v>Number Infants and Toddlers in the program's area
(Enter value on State Target tab)</v>
      </c>
      <c r="O11" s="207" t="str">
        <f>"Percent with IFSPs "&amp;CHAR(10)&amp;IF(C13="","(Year)",C13)</f>
        <v>Percent with IFSPs 
(Enter value on State Target tab)</v>
      </c>
      <c r="P11" s="210" t="s">
        <v>0</v>
      </c>
      <c r="Q11" s="211"/>
      <c r="R11" s="211"/>
      <c r="S11" s="211"/>
      <c r="T11" s="212"/>
      <c r="U11" s="177" t="str">
        <f>"Meaningfully higher or lower than "&amp;IFERROR(IF(C12="","(value)",C12*100&amp;"%?"),"(Enter value on State Target tab)")</f>
        <v>Meaningfully higher or lower than (Enter value on State Target tab)</v>
      </c>
      <c r="Z11" s="151" t="e">
        <f>"Meaningfully higher than "&amp;C11*100&amp;"%?"</f>
        <v>#VALUE!</v>
      </c>
      <c r="AA11" s="154" t="e">
        <f>"Meaningfully lower than "&amp;C11*100&amp;"%?"</f>
        <v>#VALUE!</v>
      </c>
      <c r="AC11" s="157" t="e">
        <f>"Meaningfully higher than "&amp;C12*100&amp;"%?"</f>
        <v>#VALUE!</v>
      </c>
      <c r="AD11" s="177" t="e">
        <f>"Meaningfully lower than "&amp;C12*100&amp;"%?"</f>
        <v>#VALUE!</v>
      </c>
    </row>
    <row r="12" spans="1:32" ht="27" customHeight="1" x14ac:dyDescent="0.2">
      <c r="A12" s="1"/>
      <c r="B12" s="97" t="s">
        <v>13</v>
      </c>
      <c r="C12" s="101" t="str">
        <f>IF('State Target'!E12="","(Enter value on State Target tab)",'State Target'!E12)</f>
        <v>(Enter value on State Target tab)</v>
      </c>
      <c r="D12" s="12"/>
      <c r="E12" s="152"/>
      <c r="F12" s="217"/>
      <c r="G12" s="222"/>
      <c r="H12" s="223"/>
      <c r="I12" s="223"/>
      <c r="J12" s="223"/>
      <c r="K12" s="224"/>
      <c r="L12" s="155"/>
      <c r="N12" s="205"/>
      <c r="O12" s="208"/>
      <c r="P12" s="213"/>
      <c r="Q12" s="214"/>
      <c r="R12" s="214"/>
      <c r="S12" s="214"/>
      <c r="T12" s="215"/>
      <c r="U12" s="178"/>
      <c r="Z12" s="152"/>
      <c r="AA12" s="155"/>
      <c r="AC12" s="158"/>
      <c r="AD12" s="178"/>
    </row>
    <row r="13" spans="1:32" ht="27" customHeight="1" thickBot="1" x14ac:dyDescent="0.25">
      <c r="A13" s="1"/>
      <c r="B13" s="98" t="s">
        <v>11</v>
      </c>
      <c r="C13" s="102" t="str">
        <f>IF('State Target'!D13="","(Enter value on State Target tab)",'State Target'!D13)</f>
        <v>(Enter value on State Target tab)</v>
      </c>
      <c r="D13" s="12"/>
      <c r="E13" s="153"/>
      <c r="F13" s="218"/>
      <c r="G13" s="222"/>
      <c r="H13" s="223"/>
      <c r="I13" s="223"/>
      <c r="J13" s="223"/>
      <c r="K13" s="224"/>
      <c r="L13" s="156"/>
      <c r="N13" s="206"/>
      <c r="O13" s="209"/>
      <c r="P13" s="213"/>
      <c r="Q13" s="214"/>
      <c r="R13" s="214"/>
      <c r="S13" s="214"/>
      <c r="T13" s="215"/>
      <c r="U13" s="179"/>
      <c r="Z13" s="153"/>
      <c r="AA13" s="156"/>
      <c r="AC13" s="159"/>
      <c r="AD13" s="179"/>
    </row>
    <row r="14" spans="1:32" ht="18.600000000000001" customHeight="1" x14ac:dyDescent="0.2">
      <c r="A14" s="1"/>
      <c r="B14" s="191" t="s">
        <v>37</v>
      </c>
      <c r="C14" s="191"/>
      <c r="D14" s="15"/>
      <c r="E14" s="153"/>
      <c r="F14" s="218"/>
      <c r="G14" s="222"/>
      <c r="H14" s="223"/>
      <c r="I14" s="223"/>
      <c r="J14" s="223"/>
      <c r="K14" s="224"/>
      <c r="L14" s="156"/>
      <c r="N14" s="206"/>
      <c r="O14" s="209"/>
      <c r="P14" s="213"/>
      <c r="Q14" s="214"/>
      <c r="R14" s="214"/>
      <c r="S14" s="214"/>
      <c r="T14" s="215"/>
      <c r="U14" s="179"/>
      <c r="Z14" s="153"/>
      <c r="AA14" s="156"/>
      <c r="AC14" s="159"/>
      <c r="AD14" s="179"/>
    </row>
    <row r="15" spans="1:32" ht="6.75" customHeight="1" thickBot="1" x14ac:dyDescent="0.25">
      <c r="A15" s="1"/>
      <c r="B15" s="192"/>
      <c r="C15" s="192"/>
      <c r="D15" s="15"/>
      <c r="E15" s="16"/>
      <c r="F15" s="17"/>
      <c r="G15" s="18"/>
      <c r="H15" s="19"/>
      <c r="I15" s="20"/>
      <c r="J15" s="19"/>
      <c r="K15" s="22"/>
      <c r="L15" s="23"/>
      <c r="N15" s="24"/>
      <c r="O15" s="25"/>
      <c r="P15" s="26"/>
      <c r="Q15" s="79"/>
      <c r="R15" s="27"/>
      <c r="S15" s="79"/>
      <c r="T15" s="28"/>
      <c r="U15" s="57"/>
      <c r="Z15" s="16"/>
      <c r="AA15" s="23"/>
      <c r="AC15" s="58"/>
      <c r="AD15" s="29"/>
    </row>
    <row r="16" spans="1:32" ht="15.75" customHeight="1" x14ac:dyDescent="0.2">
      <c r="B16" s="201"/>
      <c r="C16" s="202"/>
      <c r="D16" s="203"/>
      <c r="E16" s="121"/>
      <c r="F16" s="122"/>
      <c r="G16" s="30" t="str">
        <f t="shared" ref="G16:G157" si="0">IF(OR(E16="",F16=""),"","(")</f>
        <v/>
      </c>
      <c r="H16" s="31" t="str">
        <f t="shared" ref="H16:H157" si="1">IF(OR(E16="",F16=""),"",(2*E16*F16+1.645*1.645-1.645*SQRT(1.645*1.645+4*E16*F16*(1-F16)))/(2*(E16+1.645*1.645)))</f>
        <v/>
      </c>
      <c r="I16" s="32" t="str">
        <f t="shared" ref="I16:I157" si="2">IF(OR(E16="",F16=""),"","-")</f>
        <v/>
      </c>
      <c r="J16" s="31" t="str">
        <f t="shared" ref="J16:J157" si="3">IF(OR(E16="",F16=""),"",(2*E16*F16+1.645*1.645+1.645*SQRT(1.645*1.645+4*E16*F16*(1-F16)))/(2*(E16+1.645*1.645)))</f>
        <v/>
      </c>
      <c r="K16" s="34" t="str">
        <f t="shared" ref="K16:K157" si="4">IF(OR(E16="",F16=""),"",")")</f>
        <v/>
      </c>
      <c r="L16" s="59" t="str">
        <f>IF(OR(E16="",F16=""),"",IF(Z16&amp;AA16="YesNo","Higher",IF(Z16&amp;AA16="NoYes","Lower","Not Different")))</f>
        <v/>
      </c>
      <c r="N16" s="121"/>
      <c r="O16" s="122"/>
      <c r="P16" s="30" t="str">
        <f t="shared" ref="P16:P157" si="5">IF(OR(N16="",O16=""),"","(")</f>
        <v/>
      </c>
      <c r="Q16" s="95" t="str">
        <f t="shared" ref="Q16:Q157" si="6">IF(OR(N16="",O16=""),"",(2*N16*O16+1.645*1.645-1.645*SQRT(1.645*1.645+4*N16*O16*(1-O16)))/(2*(N16+1.645*1.645)))</f>
        <v/>
      </c>
      <c r="R16" s="32" t="str">
        <f t="shared" ref="R16:R157" si="7">IF(OR(N16="",O16=""),"","-")</f>
        <v/>
      </c>
      <c r="S16" s="95" t="str">
        <f t="shared" ref="S16:S157" si="8">IF(OR(N16="",O16=""),"",(2*N16*O16+1.645*1.645+1.645*SQRT(1.645*1.645+4*N16*O16*(1-O16)))/(2*(N16+1.645*1.645)))</f>
        <v/>
      </c>
      <c r="T16" s="34" t="str">
        <f t="shared" ref="T16:T157" si="9">IF(OR(N16="",O16=""),"",")")</f>
        <v/>
      </c>
      <c r="U16" s="59" t="str">
        <f>IF(OR(N16="",O16=""),"",IF(AC16&amp;AD16="YesNo","Higher",IF(AC16&amp;AD16="NoYes","Lower","Not Different")))</f>
        <v/>
      </c>
      <c r="Z16" s="60" t="str">
        <f>IF(OR($E16="",$F16=""),"",IF(H16&gt;$C$11, "Yes", "No"))</f>
        <v/>
      </c>
      <c r="AA16" s="35" t="str">
        <f>IF(OR($E16="",$F16=""),"",IF(J16&lt;$C$11, "Yes", "No"))</f>
        <v/>
      </c>
      <c r="AC16" s="60" t="str">
        <f>IF(OR($N16="",$O16=""),"",IF(Q16&gt;$C$12, "Yes", "No"))</f>
        <v/>
      </c>
      <c r="AD16" s="35" t="str">
        <f>IF(OR($N16="",$O16=""),"",IF(S16&lt;$C$12, "Yes", "No"))</f>
        <v/>
      </c>
    </row>
    <row r="17" spans="2:30" ht="15.75" customHeight="1" x14ac:dyDescent="0.2">
      <c r="B17" s="193"/>
      <c r="C17" s="194"/>
      <c r="D17" s="195"/>
      <c r="E17" s="123"/>
      <c r="F17" s="124"/>
      <c r="G17" s="37" t="str">
        <f t="shared" ref="G17:G55" si="10">IF(OR(E17="",F17=""),"","(")</f>
        <v/>
      </c>
      <c r="H17" s="38" t="str">
        <f t="shared" ref="H17:H55" si="11">IF(OR(E17="",F17=""),"",(2*E17*F17+1.645*1.645-1.645*SQRT(1.645*1.645+4*E17*F17*(1-F17)))/(2*(E17+1.645*1.645)))</f>
        <v/>
      </c>
      <c r="I17" s="39" t="str">
        <f t="shared" ref="I17:I118" si="12">IF(OR(E17="",F17=""),"","-")</f>
        <v/>
      </c>
      <c r="J17" s="38" t="str">
        <f t="shared" ref="J17:J55" si="13">IF(OR(E17="",F17=""),"",(2*E17*F17+1.645*1.645+1.645*SQRT(1.645*1.645+4*E17*F17*(1-F17)))/(2*(E17+1.645*1.645)))</f>
        <v/>
      </c>
      <c r="K17" s="40" t="str">
        <f t="shared" ref="K17:K118" si="14">IF(OR(E17="",F17=""),"",")")</f>
        <v/>
      </c>
      <c r="L17" s="61" t="str">
        <f t="shared" ref="L17:L80" si="15">IF(OR(E17="",F17=""),"",IF(Z17&amp;AA17="YesNo","Higher",IF(Z17&amp;AA17="NoYes","Lower","Not Different")))</f>
        <v/>
      </c>
      <c r="N17" s="123"/>
      <c r="O17" s="128"/>
      <c r="P17" s="37" t="str">
        <f t="shared" ref="P17:P118" si="16">IF(OR(N17="",O17=""),"","(")</f>
        <v/>
      </c>
      <c r="Q17" s="89" t="str">
        <f t="shared" ref="Q17:Q55" si="17">IF(OR(N17="",O17=""),"",(2*N17*O17+1.645*1.645-1.645*SQRT(1.645*1.645+4*N17*O17*(1-O17)))/(2*(N17+1.645*1.645)))</f>
        <v/>
      </c>
      <c r="R17" s="39" t="str">
        <f t="shared" ref="R17:R118" si="18">IF(OR(N17="",O17=""),"","-")</f>
        <v/>
      </c>
      <c r="S17" s="89" t="str">
        <f t="shared" ref="S17:S55" si="19">IF(OR(N17="",O17=""),"",(2*N17*O17+1.645*1.645+1.645*SQRT(1.645*1.645+4*N17*O17*(1-O17)))/(2*(N17+1.645*1.645)))</f>
        <v/>
      </c>
      <c r="T17" s="40" t="str">
        <f t="shared" ref="T17:T118" si="20">IF(OR(N17="",O17=""),"",")")</f>
        <v/>
      </c>
      <c r="U17" s="61" t="str">
        <f t="shared" ref="U17:U80" si="21">IF(OR(N17="",O17=""),"",IF(AC17&amp;AD17="YesNo","Higher",IF(AC17&amp;AD17="NoYes","Lower","Not Different")))</f>
        <v/>
      </c>
      <c r="Z17" s="62" t="str">
        <f t="shared" ref="Z17:Z118" si="22">IF(OR($E17="",$F17=""),"",IF(H17&gt;$C$11, "Yes", "No"))</f>
        <v/>
      </c>
      <c r="AA17" s="41" t="str">
        <f t="shared" ref="AA17:AA118" si="23">IF(OR($E17="",$F17=""),"",IF(J17&lt;$C$11, "Yes", "No"))</f>
        <v/>
      </c>
      <c r="AC17" s="62" t="str">
        <f t="shared" ref="AC17:AC118" si="24">IF(OR($N17="",$O17=""),"",IF(Q17&gt;$C$12, "Yes", "No"))</f>
        <v/>
      </c>
      <c r="AD17" s="41" t="str">
        <f t="shared" ref="AD17:AD118" si="25">IF(OR($N17="",$O17=""),"",IF(S17&lt;$C$12, "Yes", "No"))</f>
        <v/>
      </c>
    </row>
    <row r="18" spans="2:30" ht="15.75" customHeight="1" x14ac:dyDescent="0.2">
      <c r="B18" s="193"/>
      <c r="C18" s="194"/>
      <c r="D18" s="195"/>
      <c r="E18" s="123"/>
      <c r="F18" s="124"/>
      <c r="G18" s="37" t="str">
        <f t="shared" si="10"/>
        <v/>
      </c>
      <c r="H18" s="38" t="str">
        <f t="shared" si="11"/>
        <v/>
      </c>
      <c r="I18" s="39" t="str">
        <f t="shared" si="12"/>
        <v/>
      </c>
      <c r="J18" s="89" t="str">
        <f t="shared" si="13"/>
        <v/>
      </c>
      <c r="K18" s="40" t="str">
        <f t="shared" si="14"/>
        <v/>
      </c>
      <c r="L18" s="61" t="str">
        <f t="shared" si="15"/>
        <v/>
      </c>
      <c r="N18" s="123"/>
      <c r="O18" s="124"/>
      <c r="P18" s="37" t="str">
        <f t="shared" si="16"/>
        <v/>
      </c>
      <c r="Q18" s="89" t="str">
        <f t="shared" si="17"/>
        <v/>
      </c>
      <c r="R18" s="39" t="str">
        <f t="shared" si="18"/>
        <v/>
      </c>
      <c r="S18" s="89" t="str">
        <f t="shared" si="19"/>
        <v/>
      </c>
      <c r="T18" s="40" t="str">
        <f t="shared" si="20"/>
        <v/>
      </c>
      <c r="U18" s="61" t="str">
        <f t="shared" si="21"/>
        <v/>
      </c>
      <c r="Z18" s="62" t="str">
        <f t="shared" si="22"/>
        <v/>
      </c>
      <c r="AA18" s="41" t="str">
        <f t="shared" si="23"/>
        <v/>
      </c>
      <c r="AC18" s="62" t="str">
        <f t="shared" si="24"/>
        <v/>
      </c>
      <c r="AD18" s="41" t="str">
        <f t="shared" si="25"/>
        <v/>
      </c>
    </row>
    <row r="19" spans="2:30" ht="15.75" customHeight="1" x14ac:dyDescent="0.2">
      <c r="B19" s="193"/>
      <c r="C19" s="194"/>
      <c r="D19" s="195"/>
      <c r="E19" s="123"/>
      <c r="F19" s="124"/>
      <c r="G19" s="37" t="str">
        <f t="shared" si="10"/>
        <v/>
      </c>
      <c r="H19" s="38" t="str">
        <f t="shared" si="11"/>
        <v/>
      </c>
      <c r="I19" s="39" t="str">
        <f t="shared" si="12"/>
        <v/>
      </c>
      <c r="J19" s="89" t="str">
        <f t="shared" si="13"/>
        <v/>
      </c>
      <c r="K19" s="40" t="str">
        <f t="shared" si="14"/>
        <v/>
      </c>
      <c r="L19" s="61" t="str">
        <f t="shared" si="15"/>
        <v/>
      </c>
      <c r="N19" s="123"/>
      <c r="O19" s="124"/>
      <c r="P19" s="37" t="str">
        <f t="shared" si="16"/>
        <v/>
      </c>
      <c r="Q19" s="89" t="str">
        <f t="shared" si="17"/>
        <v/>
      </c>
      <c r="R19" s="39" t="str">
        <f t="shared" si="18"/>
        <v/>
      </c>
      <c r="S19" s="89" t="str">
        <f t="shared" si="19"/>
        <v/>
      </c>
      <c r="T19" s="40" t="str">
        <f t="shared" si="20"/>
        <v/>
      </c>
      <c r="U19" s="61" t="str">
        <f t="shared" si="21"/>
        <v/>
      </c>
      <c r="Z19" s="62" t="str">
        <f t="shared" si="22"/>
        <v/>
      </c>
      <c r="AA19" s="41" t="str">
        <f t="shared" si="23"/>
        <v/>
      </c>
      <c r="AC19" s="62" t="str">
        <f t="shared" si="24"/>
        <v/>
      </c>
      <c r="AD19" s="41" t="str">
        <f t="shared" si="25"/>
        <v/>
      </c>
    </row>
    <row r="20" spans="2:30" ht="15.75" customHeight="1" x14ac:dyDescent="0.2">
      <c r="B20" s="193"/>
      <c r="C20" s="194"/>
      <c r="D20" s="195"/>
      <c r="E20" s="123"/>
      <c r="F20" s="124"/>
      <c r="G20" s="37" t="str">
        <f t="shared" si="10"/>
        <v/>
      </c>
      <c r="H20" s="38" t="str">
        <f t="shared" si="11"/>
        <v/>
      </c>
      <c r="I20" s="39" t="str">
        <f t="shared" si="12"/>
        <v/>
      </c>
      <c r="J20" s="89" t="str">
        <f t="shared" si="13"/>
        <v/>
      </c>
      <c r="K20" s="40" t="str">
        <f t="shared" si="14"/>
        <v/>
      </c>
      <c r="L20" s="61" t="str">
        <f t="shared" si="15"/>
        <v/>
      </c>
      <c r="N20" s="123"/>
      <c r="O20" s="124"/>
      <c r="P20" s="37" t="str">
        <f t="shared" si="16"/>
        <v/>
      </c>
      <c r="Q20" s="89" t="str">
        <f t="shared" si="17"/>
        <v/>
      </c>
      <c r="R20" s="39" t="str">
        <f t="shared" si="18"/>
        <v/>
      </c>
      <c r="S20" s="89" t="str">
        <f t="shared" si="19"/>
        <v/>
      </c>
      <c r="T20" s="40" t="str">
        <f t="shared" si="20"/>
        <v/>
      </c>
      <c r="U20" s="61" t="str">
        <f t="shared" si="21"/>
        <v/>
      </c>
      <c r="Z20" s="62" t="str">
        <f t="shared" si="22"/>
        <v/>
      </c>
      <c r="AA20" s="41" t="str">
        <f t="shared" si="23"/>
        <v/>
      </c>
      <c r="AC20" s="62" t="str">
        <f t="shared" si="24"/>
        <v/>
      </c>
      <c r="AD20" s="41" t="str">
        <f t="shared" si="25"/>
        <v/>
      </c>
    </row>
    <row r="21" spans="2:30" ht="15.75" customHeight="1" x14ac:dyDescent="0.2">
      <c r="B21" s="193"/>
      <c r="C21" s="194"/>
      <c r="D21" s="195"/>
      <c r="E21" s="123"/>
      <c r="F21" s="124"/>
      <c r="G21" s="37" t="str">
        <f t="shared" si="10"/>
        <v/>
      </c>
      <c r="H21" s="38" t="str">
        <f t="shared" si="11"/>
        <v/>
      </c>
      <c r="I21" s="39" t="str">
        <f t="shared" si="12"/>
        <v/>
      </c>
      <c r="J21" s="89" t="str">
        <f t="shared" si="13"/>
        <v/>
      </c>
      <c r="K21" s="40" t="str">
        <f t="shared" si="14"/>
        <v/>
      </c>
      <c r="L21" s="61" t="str">
        <f t="shared" si="15"/>
        <v/>
      </c>
      <c r="N21" s="123"/>
      <c r="O21" s="124"/>
      <c r="P21" s="37" t="str">
        <f t="shared" si="16"/>
        <v/>
      </c>
      <c r="Q21" s="89" t="str">
        <f t="shared" si="17"/>
        <v/>
      </c>
      <c r="R21" s="39" t="str">
        <f t="shared" si="18"/>
        <v/>
      </c>
      <c r="S21" s="89" t="str">
        <f t="shared" si="19"/>
        <v/>
      </c>
      <c r="T21" s="40" t="str">
        <f t="shared" si="20"/>
        <v/>
      </c>
      <c r="U21" s="61" t="str">
        <f t="shared" si="21"/>
        <v/>
      </c>
      <c r="Z21" s="62" t="str">
        <f t="shared" si="22"/>
        <v/>
      </c>
      <c r="AA21" s="41" t="str">
        <f t="shared" si="23"/>
        <v/>
      </c>
      <c r="AC21" s="62" t="str">
        <f t="shared" si="24"/>
        <v/>
      </c>
      <c r="AD21" s="41" t="str">
        <f t="shared" si="25"/>
        <v/>
      </c>
    </row>
    <row r="22" spans="2:30" ht="15.75" customHeight="1" x14ac:dyDescent="0.2">
      <c r="B22" s="193"/>
      <c r="C22" s="194"/>
      <c r="D22" s="195"/>
      <c r="E22" s="123"/>
      <c r="F22" s="124"/>
      <c r="G22" s="37" t="str">
        <f t="shared" si="10"/>
        <v/>
      </c>
      <c r="H22" s="38" t="str">
        <f t="shared" si="11"/>
        <v/>
      </c>
      <c r="I22" s="39" t="str">
        <f t="shared" si="12"/>
        <v/>
      </c>
      <c r="J22" s="89" t="str">
        <f t="shared" si="13"/>
        <v/>
      </c>
      <c r="K22" s="40" t="str">
        <f t="shared" si="14"/>
        <v/>
      </c>
      <c r="L22" s="61" t="str">
        <f t="shared" si="15"/>
        <v/>
      </c>
      <c r="N22" s="123"/>
      <c r="O22" s="124"/>
      <c r="P22" s="37" t="str">
        <f t="shared" si="16"/>
        <v/>
      </c>
      <c r="Q22" s="89" t="str">
        <f t="shared" si="17"/>
        <v/>
      </c>
      <c r="R22" s="39" t="str">
        <f t="shared" si="18"/>
        <v/>
      </c>
      <c r="S22" s="89" t="str">
        <f t="shared" si="19"/>
        <v/>
      </c>
      <c r="T22" s="40" t="str">
        <f t="shared" si="20"/>
        <v/>
      </c>
      <c r="U22" s="61" t="str">
        <f t="shared" si="21"/>
        <v/>
      </c>
      <c r="Z22" s="62" t="str">
        <f t="shared" si="22"/>
        <v/>
      </c>
      <c r="AA22" s="41" t="str">
        <f t="shared" si="23"/>
        <v/>
      </c>
      <c r="AC22" s="62" t="str">
        <f t="shared" si="24"/>
        <v/>
      </c>
      <c r="AD22" s="41" t="str">
        <f t="shared" si="25"/>
        <v/>
      </c>
    </row>
    <row r="23" spans="2:30" ht="15.75" customHeight="1" x14ac:dyDescent="0.2">
      <c r="B23" s="193"/>
      <c r="C23" s="194"/>
      <c r="D23" s="195"/>
      <c r="E23" s="123"/>
      <c r="F23" s="124"/>
      <c r="G23" s="37" t="str">
        <f t="shared" si="10"/>
        <v/>
      </c>
      <c r="H23" s="38" t="str">
        <f t="shared" si="11"/>
        <v/>
      </c>
      <c r="I23" s="39" t="str">
        <f t="shared" si="12"/>
        <v/>
      </c>
      <c r="J23" s="89" t="str">
        <f t="shared" si="13"/>
        <v/>
      </c>
      <c r="K23" s="40" t="str">
        <f t="shared" si="14"/>
        <v/>
      </c>
      <c r="L23" s="61" t="str">
        <f t="shared" si="15"/>
        <v/>
      </c>
      <c r="N23" s="123"/>
      <c r="O23" s="124"/>
      <c r="P23" s="37" t="str">
        <f t="shared" si="16"/>
        <v/>
      </c>
      <c r="Q23" s="89" t="str">
        <f t="shared" si="17"/>
        <v/>
      </c>
      <c r="R23" s="39" t="str">
        <f t="shared" si="18"/>
        <v/>
      </c>
      <c r="S23" s="89" t="str">
        <f t="shared" si="19"/>
        <v/>
      </c>
      <c r="T23" s="40" t="str">
        <f t="shared" si="20"/>
        <v/>
      </c>
      <c r="U23" s="61" t="str">
        <f t="shared" si="21"/>
        <v/>
      </c>
      <c r="Z23" s="62" t="str">
        <f t="shared" si="22"/>
        <v/>
      </c>
      <c r="AA23" s="41" t="str">
        <f t="shared" si="23"/>
        <v/>
      </c>
      <c r="AC23" s="62" t="str">
        <f t="shared" si="24"/>
        <v/>
      </c>
      <c r="AD23" s="41" t="str">
        <f t="shared" si="25"/>
        <v/>
      </c>
    </row>
    <row r="24" spans="2:30" ht="15.75" customHeight="1" x14ac:dyDescent="0.2">
      <c r="B24" s="193"/>
      <c r="C24" s="194"/>
      <c r="D24" s="195"/>
      <c r="E24" s="123"/>
      <c r="F24" s="124"/>
      <c r="G24" s="37" t="str">
        <f t="shared" si="10"/>
        <v/>
      </c>
      <c r="H24" s="38" t="str">
        <f t="shared" si="11"/>
        <v/>
      </c>
      <c r="I24" s="39" t="str">
        <f t="shared" si="12"/>
        <v/>
      </c>
      <c r="J24" s="89" t="str">
        <f t="shared" si="13"/>
        <v/>
      </c>
      <c r="K24" s="40" t="str">
        <f t="shared" si="14"/>
        <v/>
      </c>
      <c r="L24" s="61" t="str">
        <f t="shared" si="15"/>
        <v/>
      </c>
      <c r="N24" s="123"/>
      <c r="O24" s="124"/>
      <c r="P24" s="37" t="str">
        <f t="shared" si="16"/>
        <v/>
      </c>
      <c r="Q24" s="89" t="str">
        <f t="shared" si="17"/>
        <v/>
      </c>
      <c r="R24" s="39" t="str">
        <f t="shared" si="18"/>
        <v/>
      </c>
      <c r="S24" s="89" t="str">
        <f t="shared" si="19"/>
        <v/>
      </c>
      <c r="T24" s="40" t="str">
        <f t="shared" si="20"/>
        <v/>
      </c>
      <c r="U24" s="61" t="str">
        <f t="shared" si="21"/>
        <v/>
      </c>
      <c r="Z24" s="62" t="str">
        <f t="shared" si="22"/>
        <v/>
      </c>
      <c r="AA24" s="41" t="str">
        <f t="shared" si="23"/>
        <v/>
      </c>
      <c r="AC24" s="62" t="str">
        <f t="shared" si="24"/>
        <v/>
      </c>
      <c r="AD24" s="41" t="str">
        <f t="shared" si="25"/>
        <v/>
      </c>
    </row>
    <row r="25" spans="2:30" ht="15.75" customHeight="1" x14ac:dyDescent="0.2">
      <c r="B25" s="193"/>
      <c r="C25" s="194"/>
      <c r="D25" s="195"/>
      <c r="E25" s="123"/>
      <c r="F25" s="124"/>
      <c r="G25" s="37" t="str">
        <f t="shared" si="10"/>
        <v/>
      </c>
      <c r="H25" s="38" t="str">
        <f t="shared" si="11"/>
        <v/>
      </c>
      <c r="I25" s="39" t="str">
        <f t="shared" si="12"/>
        <v/>
      </c>
      <c r="J25" s="89" t="str">
        <f t="shared" si="13"/>
        <v/>
      </c>
      <c r="K25" s="40" t="str">
        <f t="shared" si="14"/>
        <v/>
      </c>
      <c r="L25" s="61" t="str">
        <f t="shared" si="15"/>
        <v/>
      </c>
      <c r="N25" s="123"/>
      <c r="O25" s="124"/>
      <c r="P25" s="37" t="str">
        <f t="shared" si="16"/>
        <v/>
      </c>
      <c r="Q25" s="89" t="str">
        <f t="shared" si="17"/>
        <v/>
      </c>
      <c r="R25" s="39" t="str">
        <f t="shared" si="18"/>
        <v/>
      </c>
      <c r="S25" s="89" t="str">
        <f t="shared" si="19"/>
        <v/>
      </c>
      <c r="T25" s="40" t="str">
        <f t="shared" si="20"/>
        <v/>
      </c>
      <c r="U25" s="61" t="str">
        <f t="shared" si="21"/>
        <v/>
      </c>
      <c r="Z25" s="62" t="str">
        <f t="shared" si="22"/>
        <v/>
      </c>
      <c r="AA25" s="41" t="str">
        <f t="shared" si="23"/>
        <v/>
      </c>
      <c r="AC25" s="62" t="str">
        <f t="shared" si="24"/>
        <v/>
      </c>
      <c r="AD25" s="41" t="str">
        <f t="shared" si="25"/>
        <v/>
      </c>
    </row>
    <row r="26" spans="2:30" ht="15.75" customHeight="1" x14ac:dyDescent="0.2">
      <c r="B26" s="193"/>
      <c r="C26" s="194"/>
      <c r="D26" s="195"/>
      <c r="E26" s="123"/>
      <c r="F26" s="124"/>
      <c r="G26" s="37" t="str">
        <f t="shared" si="10"/>
        <v/>
      </c>
      <c r="H26" s="38" t="str">
        <f t="shared" si="11"/>
        <v/>
      </c>
      <c r="I26" s="39" t="str">
        <f t="shared" si="12"/>
        <v/>
      </c>
      <c r="J26" s="89" t="str">
        <f t="shared" si="13"/>
        <v/>
      </c>
      <c r="K26" s="40" t="str">
        <f t="shared" si="14"/>
        <v/>
      </c>
      <c r="L26" s="61" t="str">
        <f t="shared" si="15"/>
        <v/>
      </c>
      <c r="N26" s="123"/>
      <c r="O26" s="124"/>
      <c r="P26" s="37" t="str">
        <f t="shared" si="16"/>
        <v/>
      </c>
      <c r="Q26" s="89" t="str">
        <f t="shared" si="17"/>
        <v/>
      </c>
      <c r="R26" s="39" t="str">
        <f t="shared" si="18"/>
        <v/>
      </c>
      <c r="S26" s="89" t="str">
        <f t="shared" si="19"/>
        <v/>
      </c>
      <c r="T26" s="40" t="str">
        <f t="shared" si="20"/>
        <v/>
      </c>
      <c r="U26" s="61" t="str">
        <f t="shared" si="21"/>
        <v/>
      </c>
      <c r="Z26" s="62" t="str">
        <f t="shared" si="22"/>
        <v/>
      </c>
      <c r="AA26" s="41" t="str">
        <f t="shared" si="23"/>
        <v/>
      </c>
      <c r="AC26" s="62" t="str">
        <f t="shared" si="24"/>
        <v/>
      </c>
      <c r="AD26" s="41" t="str">
        <f t="shared" si="25"/>
        <v/>
      </c>
    </row>
    <row r="27" spans="2:30" ht="15.75" customHeight="1" x14ac:dyDescent="0.2">
      <c r="B27" s="193"/>
      <c r="C27" s="194"/>
      <c r="D27" s="195"/>
      <c r="E27" s="123"/>
      <c r="F27" s="124"/>
      <c r="G27" s="37" t="str">
        <f t="shared" si="10"/>
        <v/>
      </c>
      <c r="H27" s="38" t="str">
        <f t="shared" si="11"/>
        <v/>
      </c>
      <c r="I27" s="39" t="str">
        <f t="shared" si="12"/>
        <v/>
      </c>
      <c r="J27" s="89" t="str">
        <f t="shared" si="13"/>
        <v/>
      </c>
      <c r="K27" s="40" t="str">
        <f t="shared" si="14"/>
        <v/>
      </c>
      <c r="L27" s="61" t="str">
        <f t="shared" si="15"/>
        <v/>
      </c>
      <c r="N27" s="123"/>
      <c r="O27" s="124"/>
      <c r="P27" s="37" t="str">
        <f t="shared" si="16"/>
        <v/>
      </c>
      <c r="Q27" s="89" t="str">
        <f t="shared" si="17"/>
        <v/>
      </c>
      <c r="R27" s="39" t="str">
        <f t="shared" si="18"/>
        <v/>
      </c>
      <c r="S27" s="89" t="str">
        <f t="shared" si="19"/>
        <v/>
      </c>
      <c r="T27" s="40" t="str">
        <f t="shared" si="20"/>
        <v/>
      </c>
      <c r="U27" s="61" t="str">
        <f t="shared" si="21"/>
        <v/>
      </c>
      <c r="Z27" s="62" t="str">
        <f t="shared" si="22"/>
        <v/>
      </c>
      <c r="AA27" s="41" t="str">
        <f t="shared" si="23"/>
        <v/>
      </c>
      <c r="AC27" s="62" t="str">
        <f t="shared" si="24"/>
        <v/>
      </c>
      <c r="AD27" s="41" t="str">
        <f t="shared" si="25"/>
        <v/>
      </c>
    </row>
    <row r="28" spans="2:30" ht="15.75" customHeight="1" x14ac:dyDescent="0.2">
      <c r="B28" s="193"/>
      <c r="C28" s="194"/>
      <c r="D28" s="195"/>
      <c r="E28" s="123"/>
      <c r="F28" s="124"/>
      <c r="G28" s="37" t="str">
        <f t="shared" si="10"/>
        <v/>
      </c>
      <c r="H28" s="38" t="str">
        <f t="shared" si="11"/>
        <v/>
      </c>
      <c r="I28" s="39" t="str">
        <f t="shared" si="12"/>
        <v/>
      </c>
      <c r="J28" s="89" t="str">
        <f t="shared" si="13"/>
        <v/>
      </c>
      <c r="K28" s="40" t="str">
        <f t="shared" si="14"/>
        <v/>
      </c>
      <c r="L28" s="61" t="str">
        <f t="shared" si="15"/>
        <v/>
      </c>
      <c r="N28" s="123"/>
      <c r="O28" s="124"/>
      <c r="P28" s="37" t="str">
        <f t="shared" si="16"/>
        <v/>
      </c>
      <c r="Q28" s="89" t="str">
        <f t="shared" si="17"/>
        <v/>
      </c>
      <c r="R28" s="39" t="str">
        <f t="shared" si="18"/>
        <v/>
      </c>
      <c r="S28" s="89" t="str">
        <f t="shared" si="19"/>
        <v/>
      </c>
      <c r="T28" s="40" t="str">
        <f t="shared" si="20"/>
        <v/>
      </c>
      <c r="U28" s="61" t="str">
        <f t="shared" si="21"/>
        <v/>
      </c>
      <c r="Z28" s="62" t="str">
        <f t="shared" si="22"/>
        <v/>
      </c>
      <c r="AA28" s="41" t="str">
        <f t="shared" si="23"/>
        <v/>
      </c>
      <c r="AC28" s="62" t="str">
        <f t="shared" si="24"/>
        <v/>
      </c>
      <c r="AD28" s="41" t="str">
        <f t="shared" si="25"/>
        <v/>
      </c>
    </row>
    <row r="29" spans="2:30" ht="15.75" customHeight="1" x14ac:dyDescent="0.2">
      <c r="B29" s="193"/>
      <c r="C29" s="194"/>
      <c r="D29" s="195"/>
      <c r="E29" s="123"/>
      <c r="F29" s="124"/>
      <c r="G29" s="37" t="str">
        <f t="shared" si="10"/>
        <v/>
      </c>
      <c r="H29" s="38" t="str">
        <f t="shared" si="11"/>
        <v/>
      </c>
      <c r="I29" s="39" t="str">
        <f t="shared" si="12"/>
        <v/>
      </c>
      <c r="J29" s="89" t="str">
        <f t="shared" si="13"/>
        <v/>
      </c>
      <c r="K29" s="40" t="str">
        <f t="shared" si="14"/>
        <v/>
      </c>
      <c r="L29" s="61" t="str">
        <f t="shared" si="15"/>
        <v/>
      </c>
      <c r="N29" s="123"/>
      <c r="O29" s="124"/>
      <c r="P29" s="37" t="str">
        <f t="shared" si="16"/>
        <v/>
      </c>
      <c r="Q29" s="89" t="str">
        <f t="shared" si="17"/>
        <v/>
      </c>
      <c r="R29" s="39" t="str">
        <f t="shared" si="18"/>
        <v/>
      </c>
      <c r="S29" s="89" t="str">
        <f t="shared" si="19"/>
        <v/>
      </c>
      <c r="T29" s="40" t="str">
        <f t="shared" si="20"/>
        <v/>
      </c>
      <c r="U29" s="61" t="str">
        <f t="shared" si="21"/>
        <v/>
      </c>
      <c r="Z29" s="62" t="str">
        <f t="shared" si="22"/>
        <v/>
      </c>
      <c r="AA29" s="41" t="str">
        <f t="shared" si="23"/>
        <v/>
      </c>
      <c r="AC29" s="62" t="str">
        <f t="shared" si="24"/>
        <v/>
      </c>
      <c r="AD29" s="41" t="str">
        <f t="shared" si="25"/>
        <v/>
      </c>
    </row>
    <row r="30" spans="2:30" ht="15.75" customHeight="1" x14ac:dyDescent="0.2">
      <c r="B30" s="193"/>
      <c r="C30" s="194"/>
      <c r="D30" s="195"/>
      <c r="E30" s="123"/>
      <c r="F30" s="124"/>
      <c r="G30" s="37" t="str">
        <f t="shared" si="10"/>
        <v/>
      </c>
      <c r="H30" s="38" t="str">
        <f t="shared" si="11"/>
        <v/>
      </c>
      <c r="I30" s="39" t="str">
        <f t="shared" si="12"/>
        <v/>
      </c>
      <c r="J30" s="89" t="str">
        <f t="shared" si="13"/>
        <v/>
      </c>
      <c r="K30" s="40" t="str">
        <f t="shared" si="14"/>
        <v/>
      </c>
      <c r="L30" s="61" t="str">
        <f t="shared" si="15"/>
        <v/>
      </c>
      <c r="N30" s="123"/>
      <c r="O30" s="124"/>
      <c r="P30" s="37" t="str">
        <f t="shared" si="16"/>
        <v/>
      </c>
      <c r="Q30" s="89" t="str">
        <f t="shared" si="17"/>
        <v/>
      </c>
      <c r="R30" s="39" t="str">
        <f t="shared" si="18"/>
        <v/>
      </c>
      <c r="S30" s="89" t="str">
        <f t="shared" si="19"/>
        <v/>
      </c>
      <c r="T30" s="40" t="str">
        <f t="shared" si="20"/>
        <v/>
      </c>
      <c r="U30" s="61" t="str">
        <f t="shared" si="21"/>
        <v/>
      </c>
      <c r="Z30" s="62" t="str">
        <f t="shared" si="22"/>
        <v/>
      </c>
      <c r="AA30" s="41" t="str">
        <f t="shared" si="23"/>
        <v/>
      </c>
      <c r="AC30" s="62" t="str">
        <f t="shared" si="24"/>
        <v/>
      </c>
      <c r="AD30" s="41" t="str">
        <f t="shared" si="25"/>
        <v/>
      </c>
    </row>
    <row r="31" spans="2:30" ht="15.75" customHeight="1" x14ac:dyDescent="0.2">
      <c r="B31" s="193"/>
      <c r="C31" s="194"/>
      <c r="D31" s="195"/>
      <c r="E31" s="123"/>
      <c r="F31" s="124"/>
      <c r="G31" s="37" t="str">
        <f t="shared" si="10"/>
        <v/>
      </c>
      <c r="H31" s="38" t="str">
        <f t="shared" si="11"/>
        <v/>
      </c>
      <c r="I31" s="39" t="str">
        <f t="shared" si="12"/>
        <v/>
      </c>
      <c r="J31" s="89" t="str">
        <f t="shared" si="13"/>
        <v/>
      </c>
      <c r="K31" s="40" t="str">
        <f t="shared" si="14"/>
        <v/>
      </c>
      <c r="L31" s="61" t="str">
        <f t="shared" si="15"/>
        <v/>
      </c>
      <c r="N31" s="123"/>
      <c r="O31" s="124"/>
      <c r="P31" s="37" t="str">
        <f t="shared" si="16"/>
        <v/>
      </c>
      <c r="Q31" s="89" t="str">
        <f t="shared" si="17"/>
        <v/>
      </c>
      <c r="R31" s="39" t="str">
        <f t="shared" si="18"/>
        <v/>
      </c>
      <c r="S31" s="89" t="str">
        <f t="shared" si="19"/>
        <v/>
      </c>
      <c r="T31" s="40" t="str">
        <f t="shared" si="20"/>
        <v/>
      </c>
      <c r="U31" s="61" t="str">
        <f t="shared" si="21"/>
        <v/>
      </c>
      <c r="Z31" s="62" t="str">
        <f t="shared" si="22"/>
        <v/>
      </c>
      <c r="AA31" s="41" t="str">
        <f t="shared" si="23"/>
        <v/>
      </c>
      <c r="AC31" s="62" t="str">
        <f t="shared" si="24"/>
        <v/>
      </c>
      <c r="AD31" s="41" t="str">
        <f t="shared" si="25"/>
        <v/>
      </c>
    </row>
    <row r="32" spans="2:30" ht="15.75" customHeight="1" x14ac:dyDescent="0.2">
      <c r="B32" s="193"/>
      <c r="C32" s="194"/>
      <c r="D32" s="195"/>
      <c r="E32" s="123"/>
      <c r="F32" s="124"/>
      <c r="G32" s="37" t="str">
        <f t="shared" si="10"/>
        <v/>
      </c>
      <c r="H32" s="38" t="str">
        <f t="shared" si="11"/>
        <v/>
      </c>
      <c r="I32" s="39" t="str">
        <f t="shared" si="12"/>
        <v/>
      </c>
      <c r="J32" s="89" t="str">
        <f t="shared" si="13"/>
        <v/>
      </c>
      <c r="K32" s="40" t="str">
        <f t="shared" si="14"/>
        <v/>
      </c>
      <c r="L32" s="61" t="str">
        <f t="shared" si="15"/>
        <v/>
      </c>
      <c r="N32" s="123"/>
      <c r="O32" s="124"/>
      <c r="P32" s="37" t="str">
        <f t="shared" si="16"/>
        <v/>
      </c>
      <c r="Q32" s="89" t="str">
        <f t="shared" si="17"/>
        <v/>
      </c>
      <c r="R32" s="39" t="str">
        <f t="shared" si="18"/>
        <v/>
      </c>
      <c r="S32" s="89" t="str">
        <f t="shared" si="19"/>
        <v/>
      </c>
      <c r="T32" s="40" t="str">
        <f t="shared" si="20"/>
        <v/>
      </c>
      <c r="U32" s="61" t="str">
        <f t="shared" si="21"/>
        <v/>
      </c>
      <c r="Z32" s="62" t="str">
        <f t="shared" si="22"/>
        <v/>
      </c>
      <c r="AA32" s="41" t="str">
        <f t="shared" si="23"/>
        <v/>
      </c>
      <c r="AC32" s="62" t="str">
        <f t="shared" si="24"/>
        <v/>
      </c>
      <c r="AD32" s="41" t="str">
        <f t="shared" si="25"/>
        <v/>
      </c>
    </row>
    <row r="33" spans="2:30" ht="15.75" customHeight="1" x14ac:dyDescent="0.2">
      <c r="B33" s="193"/>
      <c r="C33" s="194"/>
      <c r="D33" s="195"/>
      <c r="E33" s="123"/>
      <c r="F33" s="124"/>
      <c r="G33" s="37" t="str">
        <f t="shared" si="10"/>
        <v/>
      </c>
      <c r="H33" s="38" t="str">
        <f t="shared" si="11"/>
        <v/>
      </c>
      <c r="I33" s="39" t="str">
        <f t="shared" si="12"/>
        <v/>
      </c>
      <c r="J33" s="89" t="str">
        <f t="shared" si="13"/>
        <v/>
      </c>
      <c r="K33" s="40" t="str">
        <f t="shared" si="14"/>
        <v/>
      </c>
      <c r="L33" s="61" t="str">
        <f t="shared" si="15"/>
        <v/>
      </c>
      <c r="N33" s="123"/>
      <c r="O33" s="124"/>
      <c r="P33" s="37" t="str">
        <f t="shared" si="16"/>
        <v/>
      </c>
      <c r="Q33" s="89" t="str">
        <f t="shared" si="17"/>
        <v/>
      </c>
      <c r="R33" s="39" t="str">
        <f t="shared" si="18"/>
        <v/>
      </c>
      <c r="S33" s="89" t="str">
        <f t="shared" si="19"/>
        <v/>
      </c>
      <c r="T33" s="40" t="str">
        <f t="shared" si="20"/>
        <v/>
      </c>
      <c r="U33" s="61" t="str">
        <f t="shared" si="21"/>
        <v/>
      </c>
      <c r="Z33" s="62" t="str">
        <f t="shared" si="22"/>
        <v/>
      </c>
      <c r="AA33" s="41" t="str">
        <f t="shared" si="23"/>
        <v/>
      </c>
      <c r="AC33" s="62" t="str">
        <f t="shared" si="24"/>
        <v/>
      </c>
      <c r="AD33" s="41" t="str">
        <f t="shared" si="25"/>
        <v/>
      </c>
    </row>
    <row r="34" spans="2:30" ht="15.75" customHeight="1" x14ac:dyDescent="0.2">
      <c r="B34" s="193"/>
      <c r="C34" s="194"/>
      <c r="D34" s="195"/>
      <c r="E34" s="123"/>
      <c r="F34" s="124"/>
      <c r="G34" s="37" t="str">
        <f t="shared" si="10"/>
        <v/>
      </c>
      <c r="H34" s="38" t="str">
        <f t="shared" si="11"/>
        <v/>
      </c>
      <c r="I34" s="39" t="str">
        <f t="shared" si="12"/>
        <v/>
      </c>
      <c r="J34" s="89" t="str">
        <f t="shared" si="13"/>
        <v/>
      </c>
      <c r="K34" s="40" t="str">
        <f t="shared" si="14"/>
        <v/>
      </c>
      <c r="L34" s="61" t="str">
        <f t="shared" si="15"/>
        <v/>
      </c>
      <c r="N34" s="123"/>
      <c r="O34" s="124"/>
      <c r="P34" s="37" t="str">
        <f t="shared" si="16"/>
        <v/>
      </c>
      <c r="Q34" s="89" t="str">
        <f t="shared" si="17"/>
        <v/>
      </c>
      <c r="R34" s="39" t="str">
        <f t="shared" si="18"/>
        <v/>
      </c>
      <c r="S34" s="89" t="str">
        <f t="shared" si="19"/>
        <v/>
      </c>
      <c r="T34" s="40" t="str">
        <f t="shared" si="20"/>
        <v/>
      </c>
      <c r="U34" s="61" t="str">
        <f t="shared" si="21"/>
        <v/>
      </c>
      <c r="Z34" s="62" t="str">
        <f t="shared" si="22"/>
        <v/>
      </c>
      <c r="AA34" s="41" t="str">
        <f t="shared" si="23"/>
        <v/>
      </c>
      <c r="AC34" s="62" t="str">
        <f t="shared" si="24"/>
        <v/>
      </c>
      <c r="AD34" s="41" t="str">
        <f t="shared" si="25"/>
        <v/>
      </c>
    </row>
    <row r="35" spans="2:30" ht="15.75" customHeight="1" x14ac:dyDescent="0.2">
      <c r="B35" s="193"/>
      <c r="C35" s="194"/>
      <c r="D35" s="195"/>
      <c r="E35" s="123"/>
      <c r="F35" s="124"/>
      <c r="G35" s="37" t="str">
        <f t="shared" si="10"/>
        <v/>
      </c>
      <c r="H35" s="38" t="str">
        <f t="shared" si="11"/>
        <v/>
      </c>
      <c r="I35" s="39" t="str">
        <f t="shared" si="12"/>
        <v/>
      </c>
      <c r="J35" s="89" t="str">
        <f t="shared" si="13"/>
        <v/>
      </c>
      <c r="K35" s="40" t="str">
        <f t="shared" si="14"/>
        <v/>
      </c>
      <c r="L35" s="61" t="str">
        <f t="shared" si="15"/>
        <v/>
      </c>
      <c r="N35" s="123"/>
      <c r="O35" s="124"/>
      <c r="P35" s="37" t="str">
        <f t="shared" si="16"/>
        <v/>
      </c>
      <c r="Q35" s="89" t="str">
        <f t="shared" si="17"/>
        <v/>
      </c>
      <c r="R35" s="39" t="str">
        <f t="shared" si="18"/>
        <v/>
      </c>
      <c r="S35" s="89" t="str">
        <f t="shared" si="19"/>
        <v/>
      </c>
      <c r="T35" s="40" t="str">
        <f t="shared" si="20"/>
        <v/>
      </c>
      <c r="U35" s="61" t="str">
        <f t="shared" si="21"/>
        <v/>
      </c>
      <c r="Z35" s="62" t="str">
        <f t="shared" si="22"/>
        <v/>
      </c>
      <c r="AA35" s="41" t="str">
        <f t="shared" si="23"/>
        <v/>
      </c>
      <c r="AC35" s="62" t="str">
        <f t="shared" si="24"/>
        <v/>
      </c>
      <c r="AD35" s="41" t="str">
        <f t="shared" si="25"/>
        <v/>
      </c>
    </row>
    <row r="36" spans="2:30" ht="15.75" customHeight="1" x14ac:dyDescent="0.2">
      <c r="B36" s="193"/>
      <c r="C36" s="194"/>
      <c r="D36" s="195"/>
      <c r="E36" s="123"/>
      <c r="F36" s="124"/>
      <c r="G36" s="37" t="str">
        <f t="shared" si="10"/>
        <v/>
      </c>
      <c r="H36" s="89" t="str">
        <f t="shared" si="11"/>
        <v/>
      </c>
      <c r="I36" s="39" t="str">
        <f t="shared" si="12"/>
        <v/>
      </c>
      <c r="J36" s="89" t="str">
        <f t="shared" si="13"/>
        <v/>
      </c>
      <c r="K36" s="40" t="str">
        <f t="shared" si="14"/>
        <v/>
      </c>
      <c r="L36" s="61" t="str">
        <f t="shared" si="15"/>
        <v/>
      </c>
      <c r="N36" s="123"/>
      <c r="O36" s="124"/>
      <c r="P36" s="37" t="str">
        <f t="shared" si="16"/>
        <v/>
      </c>
      <c r="Q36" s="89" t="str">
        <f t="shared" si="17"/>
        <v/>
      </c>
      <c r="R36" s="39" t="str">
        <f t="shared" si="18"/>
        <v/>
      </c>
      <c r="S36" s="89" t="str">
        <f t="shared" si="19"/>
        <v/>
      </c>
      <c r="T36" s="40" t="str">
        <f t="shared" si="20"/>
        <v/>
      </c>
      <c r="U36" s="61" t="str">
        <f t="shared" si="21"/>
        <v/>
      </c>
      <c r="Z36" s="62" t="str">
        <f t="shared" si="22"/>
        <v/>
      </c>
      <c r="AA36" s="41" t="str">
        <f t="shared" si="23"/>
        <v/>
      </c>
      <c r="AC36" s="62" t="str">
        <f t="shared" si="24"/>
        <v/>
      </c>
      <c r="AD36" s="41" t="str">
        <f t="shared" si="25"/>
        <v/>
      </c>
    </row>
    <row r="37" spans="2:30" ht="15.75" customHeight="1" x14ac:dyDescent="0.2">
      <c r="B37" s="193"/>
      <c r="C37" s="194"/>
      <c r="D37" s="195"/>
      <c r="E37" s="123"/>
      <c r="F37" s="124"/>
      <c r="G37" s="37" t="str">
        <f t="shared" si="10"/>
        <v/>
      </c>
      <c r="H37" s="89" t="str">
        <f t="shared" si="11"/>
        <v/>
      </c>
      <c r="I37" s="39" t="str">
        <f t="shared" si="12"/>
        <v/>
      </c>
      <c r="J37" s="89" t="str">
        <f t="shared" si="13"/>
        <v/>
      </c>
      <c r="K37" s="40" t="str">
        <f t="shared" si="14"/>
        <v/>
      </c>
      <c r="L37" s="61" t="str">
        <f t="shared" si="15"/>
        <v/>
      </c>
      <c r="N37" s="123"/>
      <c r="O37" s="124"/>
      <c r="P37" s="37" t="str">
        <f t="shared" si="16"/>
        <v/>
      </c>
      <c r="Q37" s="89" t="str">
        <f t="shared" si="17"/>
        <v/>
      </c>
      <c r="R37" s="39" t="str">
        <f t="shared" si="18"/>
        <v/>
      </c>
      <c r="S37" s="89" t="str">
        <f t="shared" si="19"/>
        <v/>
      </c>
      <c r="T37" s="40" t="str">
        <f t="shared" si="20"/>
        <v/>
      </c>
      <c r="U37" s="61" t="str">
        <f t="shared" si="21"/>
        <v/>
      </c>
      <c r="Z37" s="62" t="str">
        <f t="shared" si="22"/>
        <v/>
      </c>
      <c r="AA37" s="41" t="str">
        <f t="shared" si="23"/>
        <v/>
      </c>
      <c r="AC37" s="62" t="str">
        <f t="shared" si="24"/>
        <v/>
      </c>
      <c r="AD37" s="41" t="str">
        <f t="shared" si="25"/>
        <v/>
      </c>
    </row>
    <row r="38" spans="2:30" ht="15.75" customHeight="1" x14ac:dyDescent="0.2">
      <c r="B38" s="193"/>
      <c r="C38" s="194"/>
      <c r="D38" s="195"/>
      <c r="E38" s="123"/>
      <c r="F38" s="124"/>
      <c r="G38" s="37" t="str">
        <f t="shared" si="10"/>
        <v/>
      </c>
      <c r="H38" s="89" t="str">
        <f t="shared" si="11"/>
        <v/>
      </c>
      <c r="I38" s="39" t="str">
        <f t="shared" si="12"/>
        <v/>
      </c>
      <c r="J38" s="89" t="str">
        <f t="shared" si="13"/>
        <v/>
      </c>
      <c r="K38" s="40" t="str">
        <f t="shared" si="14"/>
        <v/>
      </c>
      <c r="L38" s="61" t="str">
        <f t="shared" si="15"/>
        <v/>
      </c>
      <c r="N38" s="123"/>
      <c r="O38" s="124"/>
      <c r="P38" s="37" t="str">
        <f t="shared" si="16"/>
        <v/>
      </c>
      <c r="Q38" s="89" t="str">
        <f t="shared" si="17"/>
        <v/>
      </c>
      <c r="R38" s="39" t="str">
        <f t="shared" si="18"/>
        <v/>
      </c>
      <c r="S38" s="89" t="str">
        <f t="shared" si="19"/>
        <v/>
      </c>
      <c r="T38" s="40" t="str">
        <f t="shared" si="20"/>
        <v/>
      </c>
      <c r="U38" s="61" t="str">
        <f t="shared" si="21"/>
        <v/>
      </c>
      <c r="Z38" s="62" t="str">
        <f t="shared" si="22"/>
        <v/>
      </c>
      <c r="AA38" s="41" t="str">
        <f t="shared" si="23"/>
        <v/>
      </c>
      <c r="AC38" s="62" t="str">
        <f t="shared" si="24"/>
        <v/>
      </c>
      <c r="AD38" s="41" t="str">
        <f t="shared" si="25"/>
        <v/>
      </c>
    </row>
    <row r="39" spans="2:30" s="42" customFormat="1" ht="15.75" customHeight="1" x14ac:dyDescent="0.2">
      <c r="B39" s="193"/>
      <c r="C39" s="194"/>
      <c r="D39" s="195"/>
      <c r="E39" s="123"/>
      <c r="F39" s="124"/>
      <c r="G39" s="37" t="str">
        <f t="shared" si="10"/>
        <v/>
      </c>
      <c r="H39" s="89" t="str">
        <f t="shared" si="11"/>
        <v/>
      </c>
      <c r="I39" s="39" t="str">
        <f t="shared" si="12"/>
        <v/>
      </c>
      <c r="J39" s="89" t="str">
        <f t="shared" si="13"/>
        <v/>
      </c>
      <c r="K39" s="40" t="str">
        <f t="shared" si="14"/>
        <v/>
      </c>
      <c r="L39" s="61" t="str">
        <f t="shared" si="15"/>
        <v/>
      </c>
      <c r="N39" s="123"/>
      <c r="O39" s="124"/>
      <c r="P39" s="37" t="str">
        <f t="shared" si="16"/>
        <v/>
      </c>
      <c r="Q39" s="89" t="str">
        <f t="shared" si="17"/>
        <v/>
      </c>
      <c r="R39" s="39" t="str">
        <f t="shared" si="18"/>
        <v/>
      </c>
      <c r="S39" s="89" t="str">
        <f t="shared" si="19"/>
        <v/>
      </c>
      <c r="T39" s="40" t="str">
        <f t="shared" si="20"/>
        <v/>
      </c>
      <c r="U39" s="61" t="str">
        <f t="shared" si="21"/>
        <v/>
      </c>
      <c r="Z39" s="62" t="str">
        <f t="shared" si="22"/>
        <v/>
      </c>
      <c r="AA39" s="41" t="str">
        <f t="shared" si="23"/>
        <v/>
      </c>
      <c r="AC39" s="62" t="str">
        <f t="shared" si="24"/>
        <v/>
      </c>
      <c r="AD39" s="41" t="str">
        <f t="shared" si="25"/>
        <v/>
      </c>
    </row>
    <row r="40" spans="2:30" ht="15.75" customHeight="1" x14ac:dyDescent="0.2">
      <c r="B40" s="193"/>
      <c r="C40" s="194"/>
      <c r="D40" s="195"/>
      <c r="E40" s="123"/>
      <c r="F40" s="124"/>
      <c r="G40" s="37" t="str">
        <f t="shared" si="10"/>
        <v/>
      </c>
      <c r="H40" s="89" t="str">
        <f t="shared" si="11"/>
        <v/>
      </c>
      <c r="I40" s="39" t="str">
        <f t="shared" si="12"/>
        <v/>
      </c>
      <c r="J40" s="89" t="str">
        <f t="shared" si="13"/>
        <v/>
      </c>
      <c r="K40" s="40" t="str">
        <f t="shared" si="14"/>
        <v/>
      </c>
      <c r="L40" s="61" t="str">
        <f t="shared" si="15"/>
        <v/>
      </c>
      <c r="N40" s="123"/>
      <c r="O40" s="124"/>
      <c r="P40" s="37" t="str">
        <f t="shared" si="16"/>
        <v/>
      </c>
      <c r="Q40" s="89" t="str">
        <f t="shared" si="17"/>
        <v/>
      </c>
      <c r="R40" s="39" t="str">
        <f t="shared" si="18"/>
        <v/>
      </c>
      <c r="S40" s="89" t="str">
        <f t="shared" si="19"/>
        <v/>
      </c>
      <c r="T40" s="40" t="str">
        <f t="shared" si="20"/>
        <v/>
      </c>
      <c r="U40" s="61" t="str">
        <f t="shared" si="21"/>
        <v/>
      </c>
      <c r="Z40" s="62" t="str">
        <f t="shared" si="22"/>
        <v/>
      </c>
      <c r="AA40" s="41" t="str">
        <f t="shared" si="23"/>
        <v/>
      </c>
      <c r="AC40" s="62" t="str">
        <f t="shared" si="24"/>
        <v/>
      </c>
      <c r="AD40" s="41" t="str">
        <f t="shared" si="25"/>
        <v/>
      </c>
    </row>
    <row r="41" spans="2:30" ht="15.75" customHeight="1" x14ac:dyDescent="0.2">
      <c r="B41" s="193"/>
      <c r="C41" s="194"/>
      <c r="D41" s="195"/>
      <c r="E41" s="123"/>
      <c r="F41" s="124"/>
      <c r="G41" s="37" t="str">
        <f t="shared" si="10"/>
        <v/>
      </c>
      <c r="H41" s="89" t="str">
        <f t="shared" si="11"/>
        <v/>
      </c>
      <c r="I41" s="39" t="str">
        <f t="shared" si="12"/>
        <v/>
      </c>
      <c r="J41" s="89" t="str">
        <f t="shared" si="13"/>
        <v/>
      </c>
      <c r="K41" s="40" t="str">
        <f t="shared" si="14"/>
        <v/>
      </c>
      <c r="L41" s="61" t="str">
        <f t="shared" si="15"/>
        <v/>
      </c>
      <c r="N41" s="123"/>
      <c r="O41" s="124"/>
      <c r="P41" s="37" t="str">
        <f t="shared" si="16"/>
        <v/>
      </c>
      <c r="Q41" s="89" t="str">
        <f t="shared" si="17"/>
        <v/>
      </c>
      <c r="R41" s="39" t="str">
        <f t="shared" si="18"/>
        <v/>
      </c>
      <c r="S41" s="89" t="str">
        <f t="shared" si="19"/>
        <v/>
      </c>
      <c r="T41" s="40" t="str">
        <f t="shared" si="20"/>
        <v/>
      </c>
      <c r="U41" s="61" t="str">
        <f t="shared" si="21"/>
        <v/>
      </c>
      <c r="Z41" s="62" t="str">
        <f t="shared" si="22"/>
        <v/>
      </c>
      <c r="AA41" s="41" t="str">
        <f t="shared" si="23"/>
        <v/>
      </c>
      <c r="AC41" s="62" t="str">
        <f t="shared" si="24"/>
        <v/>
      </c>
      <c r="AD41" s="41" t="str">
        <f t="shared" si="25"/>
        <v/>
      </c>
    </row>
    <row r="42" spans="2:30" ht="15.75" customHeight="1" x14ac:dyDescent="0.2">
      <c r="B42" s="193"/>
      <c r="C42" s="194"/>
      <c r="D42" s="195"/>
      <c r="E42" s="123"/>
      <c r="F42" s="124"/>
      <c r="G42" s="37" t="str">
        <f t="shared" si="10"/>
        <v/>
      </c>
      <c r="H42" s="89" t="str">
        <f t="shared" si="11"/>
        <v/>
      </c>
      <c r="I42" s="39" t="str">
        <f t="shared" si="12"/>
        <v/>
      </c>
      <c r="J42" s="89" t="str">
        <f t="shared" si="13"/>
        <v/>
      </c>
      <c r="K42" s="40" t="str">
        <f t="shared" si="14"/>
        <v/>
      </c>
      <c r="L42" s="61" t="str">
        <f t="shared" si="15"/>
        <v/>
      </c>
      <c r="N42" s="123"/>
      <c r="O42" s="124"/>
      <c r="P42" s="37" t="str">
        <f t="shared" si="16"/>
        <v/>
      </c>
      <c r="Q42" s="89" t="str">
        <f t="shared" si="17"/>
        <v/>
      </c>
      <c r="R42" s="39" t="str">
        <f t="shared" si="18"/>
        <v/>
      </c>
      <c r="S42" s="89" t="str">
        <f t="shared" si="19"/>
        <v/>
      </c>
      <c r="T42" s="40" t="str">
        <f t="shared" si="20"/>
        <v/>
      </c>
      <c r="U42" s="61" t="str">
        <f t="shared" si="21"/>
        <v/>
      </c>
      <c r="Z42" s="62" t="str">
        <f t="shared" si="22"/>
        <v/>
      </c>
      <c r="AA42" s="41" t="str">
        <f t="shared" si="23"/>
        <v/>
      </c>
      <c r="AC42" s="62" t="str">
        <f t="shared" si="24"/>
        <v/>
      </c>
      <c r="AD42" s="41" t="str">
        <f t="shared" si="25"/>
        <v/>
      </c>
    </row>
    <row r="43" spans="2:30" ht="15.75" customHeight="1" x14ac:dyDescent="0.2">
      <c r="B43" s="193"/>
      <c r="C43" s="194"/>
      <c r="D43" s="195"/>
      <c r="E43" s="123"/>
      <c r="F43" s="124"/>
      <c r="G43" s="37" t="str">
        <f t="shared" si="10"/>
        <v/>
      </c>
      <c r="H43" s="89" t="str">
        <f t="shared" si="11"/>
        <v/>
      </c>
      <c r="I43" s="39" t="str">
        <f t="shared" si="12"/>
        <v/>
      </c>
      <c r="J43" s="89" t="str">
        <f t="shared" si="13"/>
        <v/>
      </c>
      <c r="K43" s="40" t="str">
        <f t="shared" si="14"/>
        <v/>
      </c>
      <c r="L43" s="61" t="str">
        <f t="shared" si="15"/>
        <v/>
      </c>
      <c r="N43" s="123"/>
      <c r="O43" s="124"/>
      <c r="P43" s="37" t="str">
        <f t="shared" si="16"/>
        <v/>
      </c>
      <c r="Q43" s="89" t="str">
        <f t="shared" si="17"/>
        <v/>
      </c>
      <c r="R43" s="39" t="str">
        <f t="shared" si="18"/>
        <v/>
      </c>
      <c r="S43" s="89" t="str">
        <f t="shared" si="19"/>
        <v/>
      </c>
      <c r="T43" s="40" t="str">
        <f t="shared" si="20"/>
        <v/>
      </c>
      <c r="U43" s="61" t="str">
        <f t="shared" si="21"/>
        <v/>
      </c>
      <c r="Z43" s="62" t="str">
        <f t="shared" si="22"/>
        <v/>
      </c>
      <c r="AA43" s="41" t="str">
        <f t="shared" si="23"/>
        <v/>
      </c>
      <c r="AC43" s="62" t="str">
        <f t="shared" si="24"/>
        <v/>
      </c>
      <c r="AD43" s="41" t="str">
        <f t="shared" si="25"/>
        <v/>
      </c>
    </row>
    <row r="44" spans="2:30" ht="15.75" customHeight="1" x14ac:dyDescent="0.2">
      <c r="B44" s="193"/>
      <c r="C44" s="194"/>
      <c r="D44" s="195"/>
      <c r="E44" s="123"/>
      <c r="F44" s="124"/>
      <c r="G44" s="37" t="str">
        <f t="shared" si="10"/>
        <v/>
      </c>
      <c r="H44" s="89" t="str">
        <f t="shared" si="11"/>
        <v/>
      </c>
      <c r="I44" s="39" t="str">
        <f t="shared" si="12"/>
        <v/>
      </c>
      <c r="J44" s="89" t="str">
        <f t="shared" si="13"/>
        <v/>
      </c>
      <c r="K44" s="40" t="str">
        <f t="shared" si="14"/>
        <v/>
      </c>
      <c r="L44" s="61" t="str">
        <f t="shared" si="15"/>
        <v/>
      </c>
      <c r="N44" s="123"/>
      <c r="O44" s="124"/>
      <c r="P44" s="37" t="str">
        <f t="shared" si="16"/>
        <v/>
      </c>
      <c r="Q44" s="89" t="str">
        <f t="shared" si="17"/>
        <v/>
      </c>
      <c r="R44" s="39" t="str">
        <f t="shared" si="18"/>
        <v/>
      </c>
      <c r="S44" s="89" t="str">
        <f t="shared" si="19"/>
        <v/>
      </c>
      <c r="T44" s="40" t="str">
        <f t="shared" si="20"/>
        <v/>
      </c>
      <c r="U44" s="61" t="str">
        <f t="shared" si="21"/>
        <v/>
      </c>
      <c r="Z44" s="62" t="str">
        <f t="shared" si="22"/>
        <v/>
      </c>
      <c r="AA44" s="41" t="str">
        <f t="shared" si="23"/>
        <v/>
      </c>
      <c r="AC44" s="62" t="str">
        <f t="shared" si="24"/>
        <v/>
      </c>
      <c r="AD44" s="41" t="str">
        <f t="shared" si="25"/>
        <v/>
      </c>
    </row>
    <row r="45" spans="2:30" ht="15.75" customHeight="1" x14ac:dyDescent="0.2">
      <c r="B45" s="193"/>
      <c r="C45" s="194"/>
      <c r="D45" s="195"/>
      <c r="E45" s="123"/>
      <c r="F45" s="124"/>
      <c r="G45" s="37" t="str">
        <f t="shared" si="10"/>
        <v/>
      </c>
      <c r="H45" s="89" t="str">
        <f t="shared" si="11"/>
        <v/>
      </c>
      <c r="I45" s="39" t="str">
        <f t="shared" si="12"/>
        <v/>
      </c>
      <c r="J45" s="89" t="str">
        <f t="shared" si="13"/>
        <v/>
      </c>
      <c r="K45" s="40" t="str">
        <f t="shared" si="14"/>
        <v/>
      </c>
      <c r="L45" s="61" t="str">
        <f t="shared" si="15"/>
        <v/>
      </c>
      <c r="N45" s="123"/>
      <c r="O45" s="124"/>
      <c r="P45" s="37" t="str">
        <f t="shared" si="16"/>
        <v/>
      </c>
      <c r="Q45" s="89" t="str">
        <f t="shared" si="17"/>
        <v/>
      </c>
      <c r="R45" s="39" t="str">
        <f t="shared" si="18"/>
        <v/>
      </c>
      <c r="S45" s="89" t="str">
        <f t="shared" si="19"/>
        <v/>
      </c>
      <c r="T45" s="40" t="str">
        <f t="shared" si="20"/>
        <v/>
      </c>
      <c r="U45" s="61" t="str">
        <f t="shared" si="21"/>
        <v/>
      </c>
      <c r="Z45" s="62" t="str">
        <f t="shared" si="22"/>
        <v/>
      </c>
      <c r="AA45" s="41" t="str">
        <f t="shared" si="23"/>
        <v/>
      </c>
      <c r="AC45" s="62" t="str">
        <f t="shared" si="24"/>
        <v/>
      </c>
      <c r="AD45" s="41" t="str">
        <f t="shared" si="25"/>
        <v/>
      </c>
    </row>
    <row r="46" spans="2:30" ht="15.75" customHeight="1" x14ac:dyDescent="0.2">
      <c r="B46" s="193"/>
      <c r="C46" s="194"/>
      <c r="D46" s="195"/>
      <c r="E46" s="123"/>
      <c r="F46" s="124"/>
      <c r="G46" s="37" t="str">
        <f t="shared" si="10"/>
        <v/>
      </c>
      <c r="H46" s="89" t="str">
        <f t="shared" si="11"/>
        <v/>
      </c>
      <c r="I46" s="39" t="str">
        <f t="shared" si="12"/>
        <v/>
      </c>
      <c r="J46" s="89" t="str">
        <f t="shared" si="13"/>
        <v/>
      </c>
      <c r="K46" s="40" t="str">
        <f t="shared" si="14"/>
        <v/>
      </c>
      <c r="L46" s="61" t="str">
        <f t="shared" si="15"/>
        <v/>
      </c>
      <c r="N46" s="123"/>
      <c r="O46" s="124"/>
      <c r="P46" s="37" t="str">
        <f t="shared" si="16"/>
        <v/>
      </c>
      <c r="Q46" s="89" t="str">
        <f t="shared" si="17"/>
        <v/>
      </c>
      <c r="R46" s="39" t="str">
        <f t="shared" si="18"/>
        <v/>
      </c>
      <c r="S46" s="89" t="str">
        <f t="shared" si="19"/>
        <v/>
      </c>
      <c r="T46" s="40" t="str">
        <f t="shared" si="20"/>
        <v/>
      </c>
      <c r="U46" s="61" t="str">
        <f t="shared" si="21"/>
        <v/>
      </c>
      <c r="Z46" s="62" t="str">
        <f t="shared" si="22"/>
        <v/>
      </c>
      <c r="AA46" s="41" t="str">
        <f t="shared" si="23"/>
        <v/>
      </c>
      <c r="AC46" s="62" t="str">
        <f t="shared" si="24"/>
        <v/>
      </c>
      <c r="AD46" s="41" t="str">
        <f t="shared" si="25"/>
        <v/>
      </c>
    </row>
    <row r="47" spans="2:30" ht="15.75" customHeight="1" x14ac:dyDescent="0.2">
      <c r="B47" s="193"/>
      <c r="C47" s="194"/>
      <c r="D47" s="195"/>
      <c r="E47" s="123"/>
      <c r="F47" s="124"/>
      <c r="G47" s="37" t="str">
        <f t="shared" si="10"/>
        <v/>
      </c>
      <c r="H47" s="89" t="str">
        <f t="shared" si="11"/>
        <v/>
      </c>
      <c r="I47" s="39" t="str">
        <f t="shared" si="12"/>
        <v/>
      </c>
      <c r="J47" s="89" t="str">
        <f t="shared" si="13"/>
        <v/>
      </c>
      <c r="K47" s="40" t="str">
        <f t="shared" si="14"/>
        <v/>
      </c>
      <c r="L47" s="61" t="str">
        <f t="shared" si="15"/>
        <v/>
      </c>
      <c r="N47" s="123"/>
      <c r="O47" s="124"/>
      <c r="P47" s="37" t="str">
        <f t="shared" si="16"/>
        <v/>
      </c>
      <c r="Q47" s="89" t="str">
        <f t="shared" si="17"/>
        <v/>
      </c>
      <c r="R47" s="39" t="str">
        <f t="shared" si="18"/>
        <v/>
      </c>
      <c r="S47" s="89" t="str">
        <f t="shared" si="19"/>
        <v/>
      </c>
      <c r="T47" s="40" t="str">
        <f t="shared" si="20"/>
        <v/>
      </c>
      <c r="U47" s="61" t="str">
        <f t="shared" si="21"/>
        <v/>
      </c>
      <c r="Z47" s="62" t="str">
        <f t="shared" si="22"/>
        <v/>
      </c>
      <c r="AA47" s="41" t="str">
        <f t="shared" si="23"/>
        <v/>
      </c>
      <c r="AC47" s="62" t="str">
        <f t="shared" si="24"/>
        <v/>
      </c>
      <c r="AD47" s="41" t="str">
        <f t="shared" si="25"/>
        <v/>
      </c>
    </row>
    <row r="48" spans="2:30" ht="15.75" customHeight="1" x14ac:dyDescent="0.2">
      <c r="B48" s="193"/>
      <c r="C48" s="194"/>
      <c r="D48" s="195"/>
      <c r="E48" s="123"/>
      <c r="F48" s="124"/>
      <c r="G48" s="37" t="str">
        <f t="shared" si="10"/>
        <v/>
      </c>
      <c r="H48" s="89" t="str">
        <f t="shared" si="11"/>
        <v/>
      </c>
      <c r="I48" s="39" t="str">
        <f t="shared" si="12"/>
        <v/>
      </c>
      <c r="J48" s="89" t="str">
        <f t="shared" si="13"/>
        <v/>
      </c>
      <c r="K48" s="40" t="str">
        <f t="shared" si="14"/>
        <v/>
      </c>
      <c r="L48" s="61" t="str">
        <f t="shared" si="15"/>
        <v/>
      </c>
      <c r="N48" s="123"/>
      <c r="O48" s="124"/>
      <c r="P48" s="37" t="str">
        <f t="shared" si="16"/>
        <v/>
      </c>
      <c r="Q48" s="89" t="str">
        <f t="shared" si="17"/>
        <v/>
      </c>
      <c r="R48" s="39" t="str">
        <f t="shared" si="18"/>
        <v/>
      </c>
      <c r="S48" s="89" t="str">
        <f t="shared" si="19"/>
        <v/>
      </c>
      <c r="T48" s="40" t="str">
        <f t="shared" si="20"/>
        <v/>
      </c>
      <c r="U48" s="61" t="str">
        <f t="shared" si="21"/>
        <v/>
      </c>
      <c r="Z48" s="62" t="str">
        <f t="shared" si="22"/>
        <v/>
      </c>
      <c r="AA48" s="41" t="str">
        <f t="shared" si="23"/>
        <v/>
      </c>
      <c r="AC48" s="62" t="str">
        <f t="shared" si="24"/>
        <v/>
      </c>
      <c r="AD48" s="41" t="str">
        <f t="shared" si="25"/>
        <v/>
      </c>
    </row>
    <row r="49" spans="2:30" ht="15.75" customHeight="1" x14ac:dyDescent="0.2">
      <c r="B49" s="193"/>
      <c r="C49" s="194"/>
      <c r="D49" s="195"/>
      <c r="E49" s="123"/>
      <c r="F49" s="124"/>
      <c r="G49" s="37" t="str">
        <f t="shared" si="10"/>
        <v/>
      </c>
      <c r="H49" s="89" t="str">
        <f t="shared" si="11"/>
        <v/>
      </c>
      <c r="I49" s="39" t="str">
        <f t="shared" si="12"/>
        <v/>
      </c>
      <c r="J49" s="89" t="str">
        <f t="shared" si="13"/>
        <v/>
      </c>
      <c r="K49" s="40" t="str">
        <f t="shared" si="14"/>
        <v/>
      </c>
      <c r="L49" s="61" t="str">
        <f t="shared" si="15"/>
        <v/>
      </c>
      <c r="N49" s="123"/>
      <c r="O49" s="124"/>
      <c r="P49" s="37" t="str">
        <f t="shared" si="16"/>
        <v/>
      </c>
      <c r="Q49" s="89" t="str">
        <f t="shared" si="17"/>
        <v/>
      </c>
      <c r="R49" s="39" t="str">
        <f t="shared" si="18"/>
        <v/>
      </c>
      <c r="S49" s="89" t="str">
        <f t="shared" si="19"/>
        <v/>
      </c>
      <c r="T49" s="40" t="str">
        <f t="shared" si="20"/>
        <v/>
      </c>
      <c r="U49" s="61" t="str">
        <f t="shared" si="21"/>
        <v/>
      </c>
      <c r="Z49" s="62" t="str">
        <f t="shared" si="22"/>
        <v/>
      </c>
      <c r="AA49" s="41" t="str">
        <f t="shared" si="23"/>
        <v/>
      </c>
      <c r="AC49" s="62" t="str">
        <f t="shared" si="24"/>
        <v/>
      </c>
      <c r="AD49" s="41" t="str">
        <f t="shared" si="25"/>
        <v/>
      </c>
    </row>
    <row r="50" spans="2:30" ht="15.75" customHeight="1" x14ac:dyDescent="0.2">
      <c r="B50" s="193"/>
      <c r="C50" s="194"/>
      <c r="D50" s="195"/>
      <c r="E50" s="123"/>
      <c r="F50" s="124"/>
      <c r="G50" s="37" t="str">
        <f t="shared" si="10"/>
        <v/>
      </c>
      <c r="H50" s="89" t="str">
        <f t="shared" si="11"/>
        <v/>
      </c>
      <c r="I50" s="39" t="str">
        <f t="shared" si="12"/>
        <v/>
      </c>
      <c r="J50" s="89" t="str">
        <f t="shared" si="13"/>
        <v/>
      </c>
      <c r="K50" s="40" t="str">
        <f t="shared" si="14"/>
        <v/>
      </c>
      <c r="L50" s="61" t="str">
        <f t="shared" si="15"/>
        <v/>
      </c>
      <c r="N50" s="123"/>
      <c r="O50" s="124"/>
      <c r="P50" s="37" t="str">
        <f t="shared" si="16"/>
        <v/>
      </c>
      <c r="Q50" s="89" t="str">
        <f t="shared" si="17"/>
        <v/>
      </c>
      <c r="R50" s="39" t="str">
        <f t="shared" si="18"/>
        <v/>
      </c>
      <c r="S50" s="89" t="str">
        <f t="shared" si="19"/>
        <v/>
      </c>
      <c r="T50" s="40" t="str">
        <f t="shared" si="20"/>
        <v/>
      </c>
      <c r="U50" s="61" t="str">
        <f t="shared" si="21"/>
        <v/>
      </c>
      <c r="Z50" s="62" t="str">
        <f t="shared" si="22"/>
        <v/>
      </c>
      <c r="AA50" s="41" t="str">
        <f t="shared" si="23"/>
        <v/>
      </c>
      <c r="AC50" s="62" t="str">
        <f t="shared" si="24"/>
        <v/>
      </c>
      <c r="AD50" s="41" t="str">
        <f t="shared" si="25"/>
        <v/>
      </c>
    </row>
    <row r="51" spans="2:30" ht="15.75" customHeight="1" x14ac:dyDescent="0.2">
      <c r="B51" s="193"/>
      <c r="C51" s="194"/>
      <c r="D51" s="195"/>
      <c r="E51" s="123"/>
      <c r="F51" s="124"/>
      <c r="G51" s="37" t="str">
        <f t="shared" si="10"/>
        <v/>
      </c>
      <c r="H51" s="89" t="str">
        <f t="shared" si="11"/>
        <v/>
      </c>
      <c r="I51" s="39" t="str">
        <f t="shared" si="12"/>
        <v/>
      </c>
      <c r="J51" s="89" t="str">
        <f t="shared" si="13"/>
        <v/>
      </c>
      <c r="K51" s="40" t="str">
        <f t="shared" si="14"/>
        <v/>
      </c>
      <c r="L51" s="61" t="str">
        <f t="shared" si="15"/>
        <v/>
      </c>
      <c r="N51" s="123"/>
      <c r="O51" s="124"/>
      <c r="P51" s="37" t="str">
        <f t="shared" si="16"/>
        <v/>
      </c>
      <c r="Q51" s="89" t="str">
        <f t="shared" si="17"/>
        <v/>
      </c>
      <c r="R51" s="39" t="str">
        <f t="shared" si="18"/>
        <v/>
      </c>
      <c r="S51" s="89" t="str">
        <f t="shared" si="19"/>
        <v/>
      </c>
      <c r="T51" s="40" t="str">
        <f t="shared" si="20"/>
        <v/>
      </c>
      <c r="U51" s="61" t="str">
        <f t="shared" si="21"/>
        <v/>
      </c>
      <c r="Z51" s="62" t="str">
        <f t="shared" si="22"/>
        <v/>
      </c>
      <c r="AA51" s="41" t="str">
        <f t="shared" si="23"/>
        <v/>
      </c>
      <c r="AC51" s="62" t="str">
        <f t="shared" si="24"/>
        <v/>
      </c>
      <c r="AD51" s="41" t="str">
        <f t="shared" si="25"/>
        <v/>
      </c>
    </row>
    <row r="52" spans="2:30" ht="15.75" customHeight="1" x14ac:dyDescent="0.2">
      <c r="B52" s="193"/>
      <c r="C52" s="194"/>
      <c r="D52" s="195"/>
      <c r="E52" s="123"/>
      <c r="F52" s="124"/>
      <c r="G52" s="37" t="str">
        <f t="shared" si="10"/>
        <v/>
      </c>
      <c r="H52" s="89" t="str">
        <f t="shared" si="11"/>
        <v/>
      </c>
      <c r="I52" s="39" t="str">
        <f t="shared" si="12"/>
        <v/>
      </c>
      <c r="J52" s="89" t="str">
        <f t="shared" si="13"/>
        <v/>
      </c>
      <c r="K52" s="40" t="str">
        <f t="shared" si="14"/>
        <v/>
      </c>
      <c r="L52" s="61" t="str">
        <f t="shared" si="15"/>
        <v/>
      </c>
      <c r="N52" s="123"/>
      <c r="O52" s="124"/>
      <c r="P52" s="37" t="str">
        <f t="shared" si="16"/>
        <v/>
      </c>
      <c r="Q52" s="89" t="str">
        <f t="shared" si="17"/>
        <v/>
      </c>
      <c r="R52" s="39" t="str">
        <f t="shared" si="18"/>
        <v/>
      </c>
      <c r="S52" s="89" t="str">
        <f t="shared" si="19"/>
        <v/>
      </c>
      <c r="T52" s="40" t="str">
        <f t="shared" si="20"/>
        <v/>
      </c>
      <c r="U52" s="61" t="str">
        <f t="shared" si="21"/>
        <v/>
      </c>
      <c r="Z52" s="62" t="str">
        <f t="shared" si="22"/>
        <v/>
      </c>
      <c r="AA52" s="41" t="str">
        <f t="shared" si="23"/>
        <v/>
      </c>
      <c r="AC52" s="62" t="str">
        <f t="shared" si="24"/>
        <v/>
      </c>
      <c r="AD52" s="41" t="str">
        <f t="shared" si="25"/>
        <v/>
      </c>
    </row>
    <row r="53" spans="2:30" ht="15.75" customHeight="1" x14ac:dyDescent="0.2">
      <c r="B53" s="193"/>
      <c r="C53" s="194"/>
      <c r="D53" s="195"/>
      <c r="E53" s="123"/>
      <c r="F53" s="124"/>
      <c r="G53" s="37" t="str">
        <f t="shared" si="10"/>
        <v/>
      </c>
      <c r="H53" s="89" t="str">
        <f t="shared" si="11"/>
        <v/>
      </c>
      <c r="I53" s="39" t="str">
        <f t="shared" si="12"/>
        <v/>
      </c>
      <c r="J53" s="89" t="str">
        <f t="shared" si="13"/>
        <v/>
      </c>
      <c r="K53" s="40" t="str">
        <f t="shared" si="14"/>
        <v/>
      </c>
      <c r="L53" s="61" t="str">
        <f t="shared" si="15"/>
        <v/>
      </c>
      <c r="N53" s="123"/>
      <c r="O53" s="124"/>
      <c r="P53" s="37" t="str">
        <f t="shared" si="16"/>
        <v/>
      </c>
      <c r="Q53" s="89" t="str">
        <f t="shared" si="17"/>
        <v/>
      </c>
      <c r="R53" s="39" t="str">
        <f t="shared" si="18"/>
        <v/>
      </c>
      <c r="S53" s="89" t="str">
        <f t="shared" si="19"/>
        <v/>
      </c>
      <c r="T53" s="40" t="str">
        <f t="shared" si="20"/>
        <v/>
      </c>
      <c r="U53" s="61" t="str">
        <f t="shared" si="21"/>
        <v/>
      </c>
      <c r="Z53" s="62" t="str">
        <f t="shared" si="22"/>
        <v/>
      </c>
      <c r="AA53" s="41" t="str">
        <f t="shared" si="23"/>
        <v/>
      </c>
      <c r="AC53" s="62" t="str">
        <f t="shared" si="24"/>
        <v/>
      </c>
      <c r="AD53" s="41" t="str">
        <f t="shared" si="25"/>
        <v/>
      </c>
    </row>
    <row r="54" spans="2:30" s="42" customFormat="1" ht="15.75" customHeight="1" x14ac:dyDescent="0.2">
      <c r="B54" s="193"/>
      <c r="C54" s="194"/>
      <c r="D54" s="195"/>
      <c r="E54" s="123"/>
      <c r="F54" s="124"/>
      <c r="G54" s="37" t="str">
        <f t="shared" si="10"/>
        <v/>
      </c>
      <c r="H54" s="89" t="str">
        <f t="shared" si="11"/>
        <v/>
      </c>
      <c r="I54" s="39" t="str">
        <f t="shared" si="12"/>
        <v/>
      </c>
      <c r="J54" s="89" t="str">
        <f t="shared" si="13"/>
        <v/>
      </c>
      <c r="K54" s="40" t="str">
        <f t="shared" si="14"/>
        <v/>
      </c>
      <c r="L54" s="61" t="str">
        <f t="shared" si="15"/>
        <v/>
      </c>
      <c r="N54" s="123"/>
      <c r="O54" s="124"/>
      <c r="P54" s="37" t="str">
        <f t="shared" si="16"/>
        <v/>
      </c>
      <c r="Q54" s="89" t="str">
        <f t="shared" si="17"/>
        <v/>
      </c>
      <c r="R54" s="39" t="str">
        <f t="shared" si="18"/>
        <v/>
      </c>
      <c r="S54" s="89" t="str">
        <f t="shared" si="19"/>
        <v/>
      </c>
      <c r="T54" s="40" t="str">
        <f t="shared" si="20"/>
        <v/>
      </c>
      <c r="U54" s="61" t="str">
        <f t="shared" si="21"/>
        <v/>
      </c>
      <c r="Z54" s="62" t="str">
        <f t="shared" si="22"/>
        <v/>
      </c>
      <c r="AA54" s="41" t="str">
        <f t="shared" si="23"/>
        <v/>
      </c>
      <c r="AC54" s="62" t="str">
        <f t="shared" si="24"/>
        <v/>
      </c>
      <c r="AD54" s="41" t="str">
        <f t="shared" si="25"/>
        <v/>
      </c>
    </row>
    <row r="55" spans="2:30" s="42" customFormat="1" ht="15.75" customHeight="1" x14ac:dyDescent="0.2">
      <c r="B55" s="193"/>
      <c r="C55" s="194"/>
      <c r="D55" s="195"/>
      <c r="E55" s="123"/>
      <c r="F55" s="124"/>
      <c r="G55" s="37" t="str">
        <f t="shared" si="10"/>
        <v/>
      </c>
      <c r="H55" s="89" t="str">
        <f t="shared" si="11"/>
        <v/>
      </c>
      <c r="I55" s="39" t="str">
        <f t="shared" si="12"/>
        <v/>
      </c>
      <c r="J55" s="89" t="str">
        <f t="shared" si="13"/>
        <v/>
      </c>
      <c r="K55" s="40" t="str">
        <f t="shared" si="14"/>
        <v/>
      </c>
      <c r="L55" s="61" t="str">
        <f t="shared" si="15"/>
        <v/>
      </c>
      <c r="N55" s="123"/>
      <c r="O55" s="124"/>
      <c r="P55" s="37" t="str">
        <f t="shared" si="16"/>
        <v/>
      </c>
      <c r="Q55" s="89" t="str">
        <f t="shared" si="17"/>
        <v/>
      </c>
      <c r="R55" s="39" t="str">
        <f t="shared" si="18"/>
        <v/>
      </c>
      <c r="S55" s="89" t="str">
        <f t="shared" si="19"/>
        <v/>
      </c>
      <c r="T55" s="40" t="str">
        <f t="shared" si="20"/>
        <v/>
      </c>
      <c r="U55" s="61" t="str">
        <f t="shared" si="21"/>
        <v/>
      </c>
      <c r="Z55" s="62" t="str">
        <f t="shared" si="22"/>
        <v/>
      </c>
      <c r="AA55" s="41" t="str">
        <f t="shared" si="23"/>
        <v/>
      </c>
      <c r="AC55" s="62" t="str">
        <f t="shared" si="24"/>
        <v/>
      </c>
      <c r="AD55" s="41" t="str">
        <f t="shared" si="25"/>
        <v/>
      </c>
    </row>
    <row r="56" spans="2:30" s="42" customFormat="1" ht="15.75" customHeight="1" x14ac:dyDescent="0.2">
      <c r="B56" s="188"/>
      <c r="C56" s="189"/>
      <c r="D56" s="190"/>
      <c r="E56" s="123"/>
      <c r="F56" s="125"/>
      <c r="G56" s="37" t="str">
        <f>IF(OR(E56="",F56=""),"","(")</f>
        <v/>
      </c>
      <c r="H56" s="89" t="str">
        <f>IF(OR(E56="",F56=""),"",(2*E56*F56+1.645*1.645-1.645*SQRT(1.645*1.645+4*E56*F56*(1-F56)))/(2*(E56+1.645*1.645)))</f>
        <v/>
      </c>
      <c r="I56" s="39" t="str">
        <f t="shared" si="12"/>
        <v/>
      </c>
      <c r="J56" s="89" t="str">
        <f>IF(OR(E56="",F56=""),"",(2*E56*F56+1.645*1.645+1.645*SQRT(1.645*1.645+4*E56*F56*(1-F56)))/(2*(E56+1.645*1.645)))</f>
        <v/>
      </c>
      <c r="K56" s="40" t="str">
        <f t="shared" si="14"/>
        <v/>
      </c>
      <c r="L56" s="61" t="str">
        <f t="shared" si="15"/>
        <v/>
      </c>
      <c r="N56" s="123"/>
      <c r="O56" s="125"/>
      <c r="P56" s="37" t="str">
        <f t="shared" si="16"/>
        <v/>
      </c>
      <c r="Q56" s="89" t="str">
        <f>IF(OR(N56="",O56=""),"",(2*N56*O56+1.645*1.645-1.645*SQRT(1.645*1.645+4*N56*O56*(1-O56)))/(2*(N56+1.645*1.645)))</f>
        <v/>
      </c>
      <c r="R56" s="39" t="str">
        <f t="shared" si="18"/>
        <v/>
      </c>
      <c r="S56" s="89" t="str">
        <f>IF(OR(N56="",O56=""),"",(2*N56*O56+1.645*1.645+1.645*SQRT(1.645*1.645+4*N56*O56*(1-O56)))/(2*(N56+1.645*1.645)))</f>
        <v/>
      </c>
      <c r="T56" s="40" t="str">
        <f t="shared" si="20"/>
        <v/>
      </c>
      <c r="U56" s="61" t="str">
        <f t="shared" si="21"/>
        <v/>
      </c>
      <c r="Z56" s="62" t="str">
        <f t="shared" si="22"/>
        <v/>
      </c>
      <c r="AA56" s="41" t="str">
        <f t="shared" si="23"/>
        <v/>
      </c>
      <c r="AC56" s="62" t="str">
        <f t="shared" si="24"/>
        <v/>
      </c>
      <c r="AD56" s="41" t="str">
        <f t="shared" si="25"/>
        <v/>
      </c>
    </row>
    <row r="57" spans="2:30" s="42" customFormat="1" ht="15.75" customHeight="1" x14ac:dyDescent="0.2">
      <c r="B57" s="188"/>
      <c r="C57" s="189"/>
      <c r="D57" s="190"/>
      <c r="E57" s="123"/>
      <c r="F57" s="125"/>
      <c r="G57" s="37" t="str">
        <f t="shared" ref="G57:G118" si="26">IF(OR(E57="",F57=""),"","(")</f>
        <v/>
      </c>
      <c r="H57" s="89" t="str">
        <f t="shared" ref="H57:H118" si="27">IF(OR(E57="",F57=""),"",(2*E57*F57+1.645*1.645-1.645*SQRT(1.645*1.645+4*E57*F57*(1-F57)))/(2*(E57+1.645*1.645)))</f>
        <v/>
      </c>
      <c r="I57" s="39" t="str">
        <f t="shared" si="12"/>
        <v/>
      </c>
      <c r="J57" s="89" t="str">
        <f t="shared" ref="J57:J118" si="28">IF(OR(E57="",F57=""),"",(2*E57*F57+1.645*1.645+1.645*SQRT(1.645*1.645+4*E57*F57*(1-F57)))/(2*(E57+1.645*1.645)))</f>
        <v/>
      </c>
      <c r="K57" s="40" t="str">
        <f t="shared" si="14"/>
        <v/>
      </c>
      <c r="L57" s="61" t="str">
        <f t="shared" si="15"/>
        <v/>
      </c>
      <c r="N57" s="123"/>
      <c r="O57" s="125"/>
      <c r="P57" s="37" t="str">
        <f t="shared" si="16"/>
        <v/>
      </c>
      <c r="Q57" s="89" t="str">
        <f t="shared" ref="Q57:Q118" si="29">IF(OR(N57="",O57=""),"",(2*N57*O57+1.645*1.645-1.645*SQRT(1.645*1.645+4*N57*O57*(1-O57)))/(2*(N57+1.645*1.645)))</f>
        <v/>
      </c>
      <c r="R57" s="39" t="str">
        <f t="shared" si="18"/>
        <v/>
      </c>
      <c r="S57" s="89" t="str">
        <f t="shared" ref="S57:S118" si="30">IF(OR(N57="",O57=""),"",(2*N57*O57+1.645*1.645+1.645*SQRT(1.645*1.645+4*N57*O57*(1-O57)))/(2*(N57+1.645*1.645)))</f>
        <v/>
      </c>
      <c r="T57" s="40" t="str">
        <f t="shared" si="20"/>
        <v/>
      </c>
      <c r="U57" s="61" t="str">
        <f t="shared" si="21"/>
        <v/>
      </c>
      <c r="Z57" s="62" t="str">
        <f t="shared" si="22"/>
        <v/>
      </c>
      <c r="AA57" s="41" t="str">
        <f t="shared" si="23"/>
        <v/>
      </c>
      <c r="AC57" s="62" t="str">
        <f t="shared" si="24"/>
        <v/>
      </c>
      <c r="AD57" s="41" t="str">
        <f t="shared" si="25"/>
        <v/>
      </c>
    </row>
    <row r="58" spans="2:30" s="42" customFormat="1" ht="15.75" customHeight="1" x14ac:dyDescent="0.2">
      <c r="B58" s="188"/>
      <c r="C58" s="189"/>
      <c r="D58" s="190"/>
      <c r="E58" s="123"/>
      <c r="F58" s="125"/>
      <c r="G58" s="37" t="str">
        <f t="shared" si="26"/>
        <v/>
      </c>
      <c r="H58" s="89" t="str">
        <f t="shared" si="27"/>
        <v/>
      </c>
      <c r="I58" s="39" t="str">
        <f t="shared" si="12"/>
        <v/>
      </c>
      <c r="J58" s="89" t="str">
        <f t="shared" si="28"/>
        <v/>
      </c>
      <c r="K58" s="40" t="str">
        <f t="shared" si="14"/>
        <v/>
      </c>
      <c r="L58" s="61" t="str">
        <f t="shared" si="15"/>
        <v/>
      </c>
      <c r="N58" s="123"/>
      <c r="O58" s="125"/>
      <c r="P58" s="37" t="str">
        <f t="shared" si="16"/>
        <v/>
      </c>
      <c r="Q58" s="89" t="str">
        <f t="shared" si="29"/>
        <v/>
      </c>
      <c r="R58" s="39" t="str">
        <f t="shared" si="18"/>
        <v/>
      </c>
      <c r="S58" s="89" t="str">
        <f t="shared" si="30"/>
        <v/>
      </c>
      <c r="T58" s="40" t="str">
        <f t="shared" si="20"/>
        <v/>
      </c>
      <c r="U58" s="61" t="str">
        <f t="shared" si="21"/>
        <v/>
      </c>
      <c r="Z58" s="62" t="str">
        <f t="shared" si="22"/>
        <v/>
      </c>
      <c r="AA58" s="41" t="str">
        <f t="shared" si="23"/>
        <v/>
      </c>
      <c r="AC58" s="62" t="str">
        <f t="shared" si="24"/>
        <v/>
      </c>
      <c r="AD58" s="41" t="str">
        <f t="shared" si="25"/>
        <v/>
      </c>
    </row>
    <row r="59" spans="2:30" s="42" customFormat="1" ht="15.75" customHeight="1" x14ac:dyDescent="0.2">
      <c r="B59" s="188"/>
      <c r="C59" s="189"/>
      <c r="D59" s="190"/>
      <c r="E59" s="123"/>
      <c r="F59" s="125"/>
      <c r="G59" s="37" t="str">
        <f t="shared" si="26"/>
        <v/>
      </c>
      <c r="H59" s="89" t="str">
        <f t="shared" si="27"/>
        <v/>
      </c>
      <c r="I59" s="39" t="str">
        <f t="shared" si="12"/>
        <v/>
      </c>
      <c r="J59" s="89" t="str">
        <f t="shared" si="28"/>
        <v/>
      </c>
      <c r="K59" s="40" t="str">
        <f t="shared" si="14"/>
        <v/>
      </c>
      <c r="L59" s="61" t="str">
        <f t="shared" si="15"/>
        <v/>
      </c>
      <c r="N59" s="123"/>
      <c r="O59" s="125"/>
      <c r="P59" s="37" t="str">
        <f t="shared" si="16"/>
        <v/>
      </c>
      <c r="Q59" s="89" t="str">
        <f t="shared" si="29"/>
        <v/>
      </c>
      <c r="R59" s="39" t="str">
        <f t="shared" si="18"/>
        <v/>
      </c>
      <c r="S59" s="89" t="str">
        <f t="shared" si="30"/>
        <v/>
      </c>
      <c r="T59" s="40" t="str">
        <f t="shared" si="20"/>
        <v/>
      </c>
      <c r="U59" s="61" t="str">
        <f t="shared" si="21"/>
        <v/>
      </c>
      <c r="Z59" s="62" t="str">
        <f t="shared" si="22"/>
        <v/>
      </c>
      <c r="AA59" s="41" t="str">
        <f t="shared" si="23"/>
        <v/>
      </c>
      <c r="AC59" s="62" t="str">
        <f t="shared" si="24"/>
        <v/>
      </c>
      <c r="AD59" s="41" t="str">
        <f t="shared" si="25"/>
        <v/>
      </c>
    </row>
    <row r="60" spans="2:30" s="42" customFormat="1" ht="15.75" customHeight="1" x14ac:dyDescent="0.2">
      <c r="B60" s="188"/>
      <c r="C60" s="189"/>
      <c r="D60" s="190"/>
      <c r="E60" s="123"/>
      <c r="F60" s="125"/>
      <c r="G60" s="37" t="str">
        <f t="shared" si="26"/>
        <v/>
      </c>
      <c r="H60" s="89" t="str">
        <f t="shared" si="27"/>
        <v/>
      </c>
      <c r="I60" s="39" t="str">
        <f t="shared" si="12"/>
        <v/>
      </c>
      <c r="J60" s="89" t="str">
        <f t="shared" si="28"/>
        <v/>
      </c>
      <c r="K60" s="40" t="str">
        <f t="shared" si="14"/>
        <v/>
      </c>
      <c r="L60" s="61" t="str">
        <f t="shared" si="15"/>
        <v/>
      </c>
      <c r="N60" s="123"/>
      <c r="O60" s="125"/>
      <c r="P60" s="37" t="str">
        <f t="shared" si="16"/>
        <v/>
      </c>
      <c r="Q60" s="89" t="str">
        <f t="shared" si="29"/>
        <v/>
      </c>
      <c r="R60" s="39" t="str">
        <f t="shared" si="18"/>
        <v/>
      </c>
      <c r="S60" s="89" t="str">
        <f t="shared" si="30"/>
        <v/>
      </c>
      <c r="T60" s="40" t="str">
        <f t="shared" si="20"/>
        <v/>
      </c>
      <c r="U60" s="61" t="str">
        <f t="shared" si="21"/>
        <v/>
      </c>
      <c r="Z60" s="62" t="str">
        <f t="shared" si="22"/>
        <v/>
      </c>
      <c r="AA60" s="41" t="str">
        <f t="shared" si="23"/>
        <v/>
      </c>
      <c r="AC60" s="62" t="str">
        <f t="shared" si="24"/>
        <v/>
      </c>
      <c r="AD60" s="41" t="str">
        <f t="shared" si="25"/>
        <v/>
      </c>
    </row>
    <row r="61" spans="2:30" s="42" customFormat="1" ht="15.75" customHeight="1" x14ac:dyDescent="0.2">
      <c r="B61" s="188"/>
      <c r="C61" s="189"/>
      <c r="D61" s="190"/>
      <c r="E61" s="123"/>
      <c r="F61" s="125"/>
      <c r="G61" s="37" t="str">
        <f t="shared" si="26"/>
        <v/>
      </c>
      <c r="H61" s="89" t="str">
        <f t="shared" si="27"/>
        <v/>
      </c>
      <c r="I61" s="39" t="str">
        <f t="shared" si="12"/>
        <v/>
      </c>
      <c r="J61" s="89" t="str">
        <f t="shared" si="28"/>
        <v/>
      </c>
      <c r="K61" s="40" t="str">
        <f t="shared" si="14"/>
        <v/>
      </c>
      <c r="L61" s="61" t="str">
        <f t="shared" si="15"/>
        <v/>
      </c>
      <c r="N61" s="123"/>
      <c r="O61" s="125"/>
      <c r="P61" s="37" t="str">
        <f t="shared" si="16"/>
        <v/>
      </c>
      <c r="Q61" s="89" t="str">
        <f t="shared" si="29"/>
        <v/>
      </c>
      <c r="R61" s="39" t="str">
        <f t="shared" si="18"/>
        <v/>
      </c>
      <c r="S61" s="89" t="str">
        <f t="shared" si="30"/>
        <v/>
      </c>
      <c r="T61" s="40" t="str">
        <f t="shared" si="20"/>
        <v/>
      </c>
      <c r="U61" s="61" t="str">
        <f t="shared" si="21"/>
        <v/>
      </c>
      <c r="Z61" s="62" t="str">
        <f t="shared" si="22"/>
        <v/>
      </c>
      <c r="AA61" s="41" t="str">
        <f t="shared" si="23"/>
        <v/>
      </c>
      <c r="AC61" s="62" t="str">
        <f t="shared" si="24"/>
        <v/>
      </c>
      <c r="AD61" s="41" t="str">
        <f t="shared" si="25"/>
        <v/>
      </c>
    </row>
    <row r="62" spans="2:30" s="42" customFormat="1" ht="15.75" customHeight="1" x14ac:dyDescent="0.2">
      <c r="B62" s="188"/>
      <c r="C62" s="189"/>
      <c r="D62" s="190"/>
      <c r="E62" s="123"/>
      <c r="F62" s="125"/>
      <c r="G62" s="37" t="str">
        <f t="shared" si="26"/>
        <v/>
      </c>
      <c r="H62" s="89" t="str">
        <f t="shared" si="27"/>
        <v/>
      </c>
      <c r="I62" s="39" t="str">
        <f t="shared" si="12"/>
        <v/>
      </c>
      <c r="J62" s="89" t="str">
        <f t="shared" si="28"/>
        <v/>
      </c>
      <c r="K62" s="40" t="str">
        <f t="shared" si="14"/>
        <v/>
      </c>
      <c r="L62" s="61" t="str">
        <f t="shared" si="15"/>
        <v/>
      </c>
      <c r="N62" s="123"/>
      <c r="O62" s="125"/>
      <c r="P62" s="37" t="str">
        <f t="shared" si="16"/>
        <v/>
      </c>
      <c r="Q62" s="89" t="str">
        <f t="shared" si="29"/>
        <v/>
      </c>
      <c r="R62" s="39" t="str">
        <f t="shared" si="18"/>
        <v/>
      </c>
      <c r="S62" s="89" t="str">
        <f t="shared" si="30"/>
        <v/>
      </c>
      <c r="T62" s="40" t="str">
        <f t="shared" si="20"/>
        <v/>
      </c>
      <c r="U62" s="61" t="str">
        <f t="shared" si="21"/>
        <v/>
      </c>
      <c r="Z62" s="62" t="str">
        <f t="shared" si="22"/>
        <v/>
      </c>
      <c r="AA62" s="41" t="str">
        <f t="shared" si="23"/>
        <v/>
      </c>
      <c r="AC62" s="62" t="str">
        <f t="shared" si="24"/>
        <v/>
      </c>
      <c r="AD62" s="41" t="str">
        <f t="shared" si="25"/>
        <v/>
      </c>
    </row>
    <row r="63" spans="2:30" s="42" customFormat="1" ht="15.75" customHeight="1" x14ac:dyDescent="0.2">
      <c r="B63" s="188"/>
      <c r="C63" s="189"/>
      <c r="D63" s="190"/>
      <c r="E63" s="123"/>
      <c r="F63" s="125"/>
      <c r="G63" s="37" t="str">
        <f t="shared" si="26"/>
        <v/>
      </c>
      <c r="H63" s="89" t="str">
        <f t="shared" si="27"/>
        <v/>
      </c>
      <c r="I63" s="39" t="str">
        <f t="shared" si="12"/>
        <v/>
      </c>
      <c r="J63" s="89" t="str">
        <f t="shared" si="28"/>
        <v/>
      </c>
      <c r="K63" s="40" t="str">
        <f t="shared" si="14"/>
        <v/>
      </c>
      <c r="L63" s="61" t="str">
        <f t="shared" si="15"/>
        <v/>
      </c>
      <c r="N63" s="123"/>
      <c r="O63" s="125"/>
      <c r="P63" s="37" t="str">
        <f t="shared" si="16"/>
        <v/>
      </c>
      <c r="Q63" s="89" t="str">
        <f t="shared" si="29"/>
        <v/>
      </c>
      <c r="R63" s="39" t="str">
        <f t="shared" si="18"/>
        <v/>
      </c>
      <c r="S63" s="89" t="str">
        <f t="shared" si="30"/>
        <v/>
      </c>
      <c r="T63" s="40" t="str">
        <f t="shared" si="20"/>
        <v/>
      </c>
      <c r="U63" s="61" t="str">
        <f t="shared" si="21"/>
        <v/>
      </c>
      <c r="Z63" s="62" t="str">
        <f t="shared" si="22"/>
        <v/>
      </c>
      <c r="AA63" s="41" t="str">
        <f t="shared" si="23"/>
        <v/>
      </c>
      <c r="AC63" s="62" t="str">
        <f t="shared" si="24"/>
        <v/>
      </c>
      <c r="AD63" s="41" t="str">
        <f t="shared" si="25"/>
        <v/>
      </c>
    </row>
    <row r="64" spans="2:30" s="42" customFormat="1" ht="15.75" customHeight="1" x14ac:dyDescent="0.2">
      <c r="B64" s="188"/>
      <c r="C64" s="189"/>
      <c r="D64" s="190"/>
      <c r="E64" s="123"/>
      <c r="F64" s="125"/>
      <c r="G64" s="37" t="str">
        <f t="shared" si="26"/>
        <v/>
      </c>
      <c r="H64" s="89" t="str">
        <f t="shared" si="27"/>
        <v/>
      </c>
      <c r="I64" s="39" t="str">
        <f t="shared" si="12"/>
        <v/>
      </c>
      <c r="J64" s="89" t="str">
        <f t="shared" si="28"/>
        <v/>
      </c>
      <c r="K64" s="40" t="str">
        <f t="shared" si="14"/>
        <v/>
      </c>
      <c r="L64" s="61" t="str">
        <f t="shared" si="15"/>
        <v/>
      </c>
      <c r="N64" s="123"/>
      <c r="O64" s="125"/>
      <c r="P64" s="37" t="str">
        <f t="shared" si="16"/>
        <v/>
      </c>
      <c r="Q64" s="89" t="str">
        <f t="shared" si="29"/>
        <v/>
      </c>
      <c r="R64" s="39" t="str">
        <f t="shared" si="18"/>
        <v/>
      </c>
      <c r="S64" s="89" t="str">
        <f t="shared" si="30"/>
        <v/>
      </c>
      <c r="T64" s="40" t="str">
        <f t="shared" si="20"/>
        <v/>
      </c>
      <c r="U64" s="61" t="str">
        <f t="shared" si="21"/>
        <v/>
      </c>
      <c r="Z64" s="62" t="str">
        <f t="shared" si="22"/>
        <v/>
      </c>
      <c r="AA64" s="41" t="str">
        <f t="shared" si="23"/>
        <v/>
      </c>
      <c r="AC64" s="62" t="str">
        <f t="shared" si="24"/>
        <v/>
      </c>
      <c r="AD64" s="41" t="str">
        <f t="shared" si="25"/>
        <v/>
      </c>
    </row>
    <row r="65" spans="2:30" s="42" customFormat="1" ht="15.75" customHeight="1" x14ac:dyDescent="0.2">
      <c r="B65" s="188"/>
      <c r="C65" s="189"/>
      <c r="D65" s="190"/>
      <c r="E65" s="123"/>
      <c r="F65" s="125"/>
      <c r="G65" s="37" t="str">
        <f t="shared" si="26"/>
        <v/>
      </c>
      <c r="H65" s="89" t="str">
        <f t="shared" si="27"/>
        <v/>
      </c>
      <c r="I65" s="39" t="str">
        <f t="shared" si="12"/>
        <v/>
      </c>
      <c r="J65" s="89" t="str">
        <f t="shared" si="28"/>
        <v/>
      </c>
      <c r="K65" s="40" t="str">
        <f t="shared" si="14"/>
        <v/>
      </c>
      <c r="L65" s="61" t="str">
        <f t="shared" si="15"/>
        <v/>
      </c>
      <c r="N65" s="123"/>
      <c r="O65" s="125"/>
      <c r="P65" s="37" t="str">
        <f t="shared" si="16"/>
        <v/>
      </c>
      <c r="Q65" s="89" t="str">
        <f t="shared" si="29"/>
        <v/>
      </c>
      <c r="R65" s="39" t="str">
        <f t="shared" si="18"/>
        <v/>
      </c>
      <c r="S65" s="89" t="str">
        <f t="shared" si="30"/>
        <v/>
      </c>
      <c r="T65" s="40" t="str">
        <f t="shared" si="20"/>
        <v/>
      </c>
      <c r="U65" s="61" t="str">
        <f t="shared" si="21"/>
        <v/>
      </c>
      <c r="Z65" s="62" t="str">
        <f t="shared" si="22"/>
        <v/>
      </c>
      <c r="AA65" s="41" t="str">
        <f t="shared" si="23"/>
        <v/>
      </c>
      <c r="AC65" s="62" t="str">
        <f t="shared" si="24"/>
        <v/>
      </c>
      <c r="AD65" s="41" t="str">
        <f t="shared" si="25"/>
        <v/>
      </c>
    </row>
    <row r="66" spans="2:30" s="42" customFormat="1" ht="15.75" customHeight="1" x14ac:dyDescent="0.2">
      <c r="B66" s="188"/>
      <c r="C66" s="189"/>
      <c r="D66" s="190"/>
      <c r="E66" s="123"/>
      <c r="F66" s="125"/>
      <c r="G66" s="37" t="str">
        <f t="shared" si="26"/>
        <v/>
      </c>
      <c r="H66" s="89" t="str">
        <f t="shared" si="27"/>
        <v/>
      </c>
      <c r="I66" s="39" t="str">
        <f t="shared" si="12"/>
        <v/>
      </c>
      <c r="J66" s="89" t="str">
        <f t="shared" si="28"/>
        <v/>
      </c>
      <c r="K66" s="40" t="str">
        <f t="shared" si="14"/>
        <v/>
      </c>
      <c r="L66" s="61" t="str">
        <f t="shared" si="15"/>
        <v/>
      </c>
      <c r="N66" s="123"/>
      <c r="O66" s="125"/>
      <c r="P66" s="37" t="str">
        <f t="shared" si="16"/>
        <v/>
      </c>
      <c r="Q66" s="89" t="str">
        <f t="shared" si="29"/>
        <v/>
      </c>
      <c r="R66" s="39" t="str">
        <f t="shared" si="18"/>
        <v/>
      </c>
      <c r="S66" s="89" t="str">
        <f t="shared" si="30"/>
        <v/>
      </c>
      <c r="T66" s="40" t="str">
        <f t="shared" si="20"/>
        <v/>
      </c>
      <c r="U66" s="61" t="str">
        <f t="shared" si="21"/>
        <v/>
      </c>
      <c r="Z66" s="62" t="str">
        <f t="shared" si="22"/>
        <v/>
      </c>
      <c r="AA66" s="41" t="str">
        <f t="shared" si="23"/>
        <v/>
      </c>
      <c r="AC66" s="62" t="str">
        <f t="shared" si="24"/>
        <v/>
      </c>
      <c r="AD66" s="41" t="str">
        <f t="shared" si="25"/>
        <v/>
      </c>
    </row>
    <row r="67" spans="2:30" s="42" customFormat="1" ht="15.75" customHeight="1" x14ac:dyDescent="0.2">
      <c r="B67" s="188"/>
      <c r="C67" s="189"/>
      <c r="D67" s="190"/>
      <c r="E67" s="123"/>
      <c r="F67" s="125"/>
      <c r="G67" s="37" t="str">
        <f t="shared" si="26"/>
        <v/>
      </c>
      <c r="H67" s="89" t="str">
        <f t="shared" si="27"/>
        <v/>
      </c>
      <c r="I67" s="39" t="str">
        <f t="shared" si="12"/>
        <v/>
      </c>
      <c r="J67" s="89" t="str">
        <f t="shared" si="28"/>
        <v/>
      </c>
      <c r="K67" s="40" t="str">
        <f t="shared" si="14"/>
        <v/>
      </c>
      <c r="L67" s="61" t="str">
        <f t="shared" si="15"/>
        <v/>
      </c>
      <c r="N67" s="123"/>
      <c r="O67" s="125"/>
      <c r="P67" s="37" t="str">
        <f t="shared" si="16"/>
        <v/>
      </c>
      <c r="Q67" s="89" t="str">
        <f t="shared" si="29"/>
        <v/>
      </c>
      <c r="R67" s="39" t="str">
        <f t="shared" si="18"/>
        <v/>
      </c>
      <c r="S67" s="89" t="str">
        <f t="shared" si="30"/>
        <v/>
      </c>
      <c r="T67" s="40" t="str">
        <f t="shared" si="20"/>
        <v/>
      </c>
      <c r="U67" s="61" t="str">
        <f t="shared" si="21"/>
        <v/>
      </c>
      <c r="Z67" s="62" t="str">
        <f t="shared" si="22"/>
        <v/>
      </c>
      <c r="AA67" s="41" t="str">
        <f t="shared" si="23"/>
        <v/>
      </c>
      <c r="AC67" s="62" t="str">
        <f t="shared" si="24"/>
        <v/>
      </c>
      <c r="AD67" s="41" t="str">
        <f t="shared" si="25"/>
        <v/>
      </c>
    </row>
    <row r="68" spans="2:30" s="42" customFormat="1" ht="15.75" customHeight="1" x14ac:dyDescent="0.2">
      <c r="B68" s="188"/>
      <c r="C68" s="189"/>
      <c r="D68" s="190"/>
      <c r="E68" s="123"/>
      <c r="F68" s="125"/>
      <c r="G68" s="37" t="str">
        <f t="shared" si="26"/>
        <v/>
      </c>
      <c r="H68" s="89" t="str">
        <f t="shared" si="27"/>
        <v/>
      </c>
      <c r="I68" s="39" t="str">
        <f t="shared" si="12"/>
        <v/>
      </c>
      <c r="J68" s="89" t="str">
        <f t="shared" si="28"/>
        <v/>
      </c>
      <c r="K68" s="40" t="str">
        <f t="shared" si="14"/>
        <v/>
      </c>
      <c r="L68" s="61" t="str">
        <f t="shared" si="15"/>
        <v/>
      </c>
      <c r="N68" s="123"/>
      <c r="O68" s="125"/>
      <c r="P68" s="37" t="str">
        <f t="shared" si="16"/>
        <v/>
      </c>
      <c r="Q68" s="89" t="str">
        <f t="shared" si="29"/>
        <v/>
      </c>
      <c r="R68" s="39" t="str">
        <f t="shared" si="18"/>
        <v/>
      </c>
      <c r="S68" s="89" t="str">
        <f t="shared" si="30"/>
        <v/>
      </c>
      <c r="T68" s="40" t="str">
        <f t="shared" si="20"/>
        <v/>
      </c>
      <c r="U68" s="61" t="str">
        <f t="shared" si="21"/>
        <v/>
      </c>
      <c r="Z68" s="62" t="str">
        <f t="shared" si="22"/>
        <v/>
      </c>
      <c r="AA68" s="41" t="str">
        <f t="shared" si="23"/>
        <v/>
      </c>
      <c r="AC68" s="62" t="str">
        <f t="shared" si="24"/>
        <v/>
      </c>
      <c r="AD68" s="41" t="str">
        <f t="shared" si="25"/>
        <v/>
      </c>
    </row>
    <row r="69" spans="2:30" s="42" customFormat="1" ht="15.75" customHeight="1" x14ac:dyDescent="0.2">
      <c r="B69" s="188"/>
      <c r="C69" s="189"/>
      <c r="D69" s="190"/>
      <c r="E69" s="123"/>
      <c r="F69" s="125"/>
      <c r="G69" s="37" t="str">
        <f t="shared" si="26"/>
        <v/>
      </c>
      <c r="H69" s="89" t="str">
        <f t="shared" si="27"/>
        <v/>
      </c>
      <c r="I69" s="39" t="str">
        <f t="shared" si="12"/>
        <v/>
      </c>
      <c r="J69" s="89" t="str">
        <f t="shared" si="28"/>
        <v/>
      </c>
      <c r="K69" s="40" t="str">
        <f t="shared" si="14"/>
        <v/>
      </c>
      <c r="L69" s="61" t="str">
        <f t="shared" si="15"/>
        <v/>
      </c>
      <c r="N69" s="123"/>
      <c r="O69" s="125"/>
      <c r="P69" s="37" t="str">
        <f t="shared" si="16"/>
        <v/>
      </c>
      <c r="Q69" s="89" t="str">
        <f t="shared" si="29"/>
        <v/>
      </c>
      <c r="R69" s="39" t="str">
        <f t="shared" si="18"/>
        <v/>
      </c>
      <c r="S69" s="89" t="str">
        <f t="shared" si="30"/>
        <v/>
      </c>
      <c r="T69" s="40" t="str">
        <f t="shared" si="20"/>
        <v/>
      </c>
      <c r="U69" s="61" t="str">
        <f t="shared" si="21"/>
        <v/>
      </c>
      <c r="Z69" s="62" t="str">
        <f t="shared" si="22"/>
        <v/>
      </c>
      <c r="AA69" s="41" t="str">
        <f t="shared" si="23"/>
        <v/>
      </c>
      <c r="AC69" s="62" t="str">
        <f t="shared" si="24"/>
        <v/>
      </c>
      <c r="AD69" s="41" t="str">
        <f t="shared" si="25"/>
        <v/>
      </c>
    </row>
    <row r="70" spans="2:30" s="42" customFormat="1" ht="15.75" customHeight="1" x14ac:dyDescent="0.2">
      <c r="B70" s="188"/>
      <c r="C70" s="189"/>
      <c r="D70" s="190"/>
      <c r="E70" s="123"/>
      <c r="F70" s="125"/>
      <c r="G70" s="37" t="str">
        <f t="shared" si="26"/>
        <v/>
      </c>
      <c r="H70" s="89" t="str">
        <f t="shared" si="27"/>
        <v/>
      </c>
      <c r="I70" s="39" t="str">
        <f t="shared" si="12"/>
        <v/>
      </c>
      <c r="J70" s="89" t="str">
        <f t="shared" si="28"/>
        <v/>
      </c>
      <c r="K70" s="40" t="str">
        <f t="shared" si="14"/>
        <v/>
      </c>
      <c r="L70" s="61" t="str">
        <f t="shared" si="15"/>
        <v/>
      </c>
      <c r="N70" s="123"/>
      <c r="O70" s="125"/>
      <c r="P70" s="37" t="str">
        <f t="shared" si="16"/>
        <v/>
      </c>
      <c r="Q70" s="89" t="str">
        <f t="shared" si="29"/>
        <v/>
      </c>
      <c r="R70" s="39" t="str">
        <f t="shared" si="18"/>
        <v/>
      </c>
      <c r="S70" s="89" t="str">
        <f t="shared" si="30"/>
        <v/>
      </c>
      <c r="T70" s="40" t="str">
        <f t="shared" si="20"/>
        <v/>
      </c>
      <c r="U70" s="61" t="str">
        <f t="shared" si="21"/>
        <v/>
      </c>
      <c r="Z70" s="62" t="str">
        <f t="shared" si="22"/>
        <v/>
      </c>
      <c r="AA70" s="41" t="str">
        <f t="shared" si="23"/>
        <v/>
      </c>
      <c r="AC70" s="62" t="str">
        <f t="shared" si="24"/>
        <v/>
      </c>
      <c r="AD70" s="41" t="str">
        <f t="shared" si="25"/>
        <v/>
      </c>
    </row>
    <row r="71" spans="2:30" s="42" customFormat="1" ht="15.75" customHeight="1" x14ac:dyDescent="0.2">
      <c r="B71" s="188"/>
      <c r="C71" s="189"/>
      <c r="D71" s="190"/>
      <c r="E71" s="123"/>
      <c r="F71" s="125"/>
      <c r="G71" s="37" t="str">
        <f t="shared" si="26"/>
        <v/>
      </c>
      <c r="H71" s="89" t="str">
        <f t="shared" si="27"/>
        <v/>
      </c>
      <c r="I71" s="39" t="str">
        <f t="shared" si="12"/>
        <v/>
      </c>
      <c r="J71" s="89" t="str">
        <f t="shared" si="28"/>
        <v/>
      </c>
      <c r="K71" s="40" t="str">
        <f t="shared" si="14"/>
        <v/>
      </c>
      <c r="L71" s="61" t="str">
        <f t="shared" si="15"/>
        <v/>
      </c>
      <c r="N71" s="123"/>
      <c r="O71" s="125"/>
      <c r="P71" s="37" t="str">
        <f t="shared" si="16"/>
        <v/>
      </c>
      <c r="Q71" s="89" t="str">
        <f t="shared" si="29"/>
        <v/>
      </c>
      <c r="R71" s="39" t="str">
        <f t="shared" si="18"/>
        <v/>
      </c>
      <c r="S71" s="89" t="str">
        <f t="shared" si="30"/>
        <v/>
      </c>
      <c r="T71" s="40" t="str">
        <f t="shared" si="20"/>
        <v/>
      </c>
      <c r="U71" s="61" t="str">
        <f t="shared" si="21"/>
        <v/>
      </c>
      <c r="Z71" s="62" t="str">
        <f t="shared" si="22"/>
        <v/>
      </c>
      <c r="AA71" s="41" t="str">
        <f t="shared" si="23"/>
        <v/>
      </c>
      <c r="AC71" s="62" t="str">
        <f t="shared" si="24"/>
        <v/>
      </c>
      <c r="AD71" s="41" t="str">
        <f t="shared" si="25"/>
        <v/>
      </c>
    </row>
    <row r="72" spans="2:30" s="42" customFormat="1" ht="15.75" customHeight="1" x14ac:dyDescent="0.2">
      <c r="B72" s="188"/>
      <c r="C72" s="189"/>
      <c r="D72" s="190"/>
      <c r="E72" s="123"/>
      <c r="F72" s="125"/>
      <c r="G72" s="37" t="str">
        <f t="shared" si="26"/>
        <v/>
      </c>
      <c r="H72" s="89" t="str">
        <f t="shared" si="27"/>
        <v/>
      </c>
      <c r="I72" s="39" t="str">
        <f t="shared" si="12"/>
        <v/>
      </c>
      <c r="J72" s="89" t="str">
        <f t="shared" si="28"/>
        <v/>
      </c>
      <c r="K72" s="40" t="str">
        <f t="shared" si="14"/>
        <v/>
      </c>
      <c r="L72" s="61" t="str">
        <f t="shared" si="15"/>
        <v/>
      </c>
      <c r="N72" s="123"/>
      <c r="O72" s="125"/>
      <c r="P72" s="37" t="str">
        <f t="shared" si="16"/>
        <v/>
      </c>
      <c r="Q72" s="89" t="str">
        <f t="shared" si="29"/>
        <v/>
      </c>
      <c r="R72" s="39" t="str">
        <f t="shared" si="18"/>
        <v/>
      </c>
      <c r="S72" s="89" t="str">
        <f t="shared" si="30"/>
        <v/>
      </c>
      <c r="T72" s="40" t="str">
        <f t="shared" si="20"/>
        <v/>
      </c>
      <c r="U72" s="61" t="str">
        <f t="shared" si="21"/>
        <v/>
      </c>
      <c r="Z72" s="62" t="str">
        <f t="shared" si="22"/>
        <v/>
      </c>
      <c r="AA72" s="41" t="str">
        <f t="shared" si="23"/>
        <v/>
      </c>
      <c r="AC72" s="62" t="str">
        <f t="shared" si="24"/>
        <v/>
      </c>
      <c r="AD72" s="41" t="str">
        <f t="shared" si="25"/>
        <v/>
      </c>
    </row>
    <row r="73" spans="2:30" s="42" customFormat="1" ht="15.75" customHeight="1" x14ac:dyDescent="0.2">
      <c r="B73" s="188"/>
      <c r="C73" s="189"/>
      <c r="D73" s="190"/>
      <c r="E73" s="123"/>
      <c r="F73" s="125"/>
      <c r="G73" s="37" t="str">
        <f t="shared" si="26"/>
        <v/>
      </c>
      <c r="H73" s="89" t="str">
        <f t="shared" si="27"/>
        <v/>
      </c>
      <c r="I73" s="39" t="str">
        <f t="shared" si="12"/>
        <v/>
      </c>
      <c r="J73" s="89" t="str">
        <f t="shared" si="28"/>
        <v/>
      </c>
      <c r="K73" s="40" t="str">
        <f t="shared" si="14"/>
        <v/>
      </c>
      <c r="L73" s="61" t="str">
        <f t="shared" si="15"/>
        <v/>
      </c>
      <c r="N73" s="123"/>
      <c r="O73" s="125"/>
      <c r="P73" s="37" t="str">
        <f t="shared" si="16"/>
        <v/>
      </c>
      <c r="Q73" s="89" t="str">
        <f t="shared" si="29"/>
        <v/>
      </c>
      <c r="R73" s="39" t="str">
        <f t="shared" si="18"/>
        <v/>
      </c>
      <c r="S73" s="89" t="str">
        <f t="shared" si="30"/>
        <v/>
      </c>
      <c r="T73" s="40" t="str">
        <f t="shared" si="20"/>
        <v/>
      </c>
      <c r="U73" s="61" t="str">
        <f t="shared" si="21"/>
        <v/>
      </c>
      <c r="Z73" s="62" t="str">
        <f t="shared" si="22"/>
        <v/>
      </c>
      <c r="AA73" s="41" t="str">
        <f t="shared" si="23"/>
        <v/>
      </c>
      <c r="AC73" s="62" t="str">
        <f t="shared" si="24"/>
        <v/>
      </c>
      <c r="AD73" s="41" t="str">
        <f t="shared" si="25"/>
        <v/>
      </c>
    </row>
    <row r="74" spans="2:30" s="42" customFormat="1" ht="15.75" customHeight="1" x14ac:dyDescent="0.2">
      <c r="B74" s="188"/>
      <c r="C74" s="189"/>
      <c r="D74" s="190"/>
      <c r="E74" s="123"/>
      <c r="F74" s="125"/>
      <c r="G74" s="37" t="str">
        <f t="shared" si="26"/>
        <v/>
      </c>
      <c r="H74" s="89" t="str">
        <f t="shared" si="27"/>
        <v/>
      </c>
      <c r="I74" s="39" t="str">
        <f t="shared" si="12"/>
        <v/>
      </c>
      <c r="J74" s="89" t="str">
        <f t="shared" si="28"/>
        <v/>
      </c>
      <c r="K74" s="40" t="str">
        <f t="shared" si="14"/>
        <v/>
      </c>
      <c r="L74" s="61" t="str">
        <f t="shared" si="15"/>
        <v/>
      </c>
      <c r="N74" s="123"/>
      <c r="O74" s="125"/>
      <c r="P74" s="37" t="str">
        <f t="shared" si="16"/>
        <v/>
      </c>
      <c r="Q74" s="89" t="str">
        <f t="shared" si="29"/>
        <v/>
      </c>
      <c r="R74" s="39" t="str">
        <f t="shared" si="18"/>
        <v/>
      </c>
      <c r="S74" s="89" t="str">
        <f t="shared" si="30"/>
        <v/>
      </c>
      <c r="T74" s="40" t="str">
        <f t="shared" si="20"/>
        <v/>
      </c>
      <c r="U74" s="61" t="str">
        <f t="shared" si="21"/>
        <v/>
      </c>
      <c r="Z74" s="62" t="str">
        <f t="shared" si="22"/>
        <v/>
      </c>
      <c r="AA74" s="41" t="str">
        <f t="shared" si="23"/>
        <v/>
      </c>
      <c r="AC74" s="62" t="str">
        <f t="shared" si="24"/>
        <v/>
      </c>
      <c r="AD74" s="41" t="str">
        <f t="shared" si="25"/>
        <v/>
      </c>
    </row>
    <row r="75" spans="2:30" s="42" customFormat="1" ht="15.75" customHeight="1" x14ac:dyDescent="0.2">
      <c r="B75" s="188"/>
      <c r="C75" s="189"/>
      <c r="D75" s="190"/>
      <c r="E75" s="123"/>
      <c r="F75" s="125"/>
      <c r="G75" s="37" t="str">
        <f t="shared" si="26"/>
        <v/>
      </c>
      <c r="H75" s="89" t="str">
        <f t="shared" si="27"/>
        <v/>
      </c>
      <c r="I75" s="39" t="str">
        <f t="shared" si="12"/>
        <v/>
      </c>
      <c r="J75" s="89" t="str">
        <f t="shared" si="28"/>
        <v/>
      </c>
      <c r="K75" s="40" t="str">
        <f t="shared" si="14"/>
        <v/>
      </c>
      <c r="L75" s="61" t="str">
        <f t="shared" si="15"/>
        <v/>
      </c>
      <c r="N75" s="123"/>
      <c r="O75" s="125"/>
      <c r="P75" s="37" t="str">
        <f t="shared" si="16"/>
        <v/>
      </c>
      <c r="Q75" s="89" t="str">
        <f t="shared" si="29"/>
        <v/>
      </c>
      <c r="R75" s="39" t="str">
        <f t="shared" si="18"/>
        <v/>
      </c>
      <c r="S75" s="89" t="str">
        <f t="shared" si="30"/>
        <v/>
      </c>
      <c r="T75" s="40" t="str">
        <f t="shared" si="20"/>
        <v/>
      </c>
      <c r="U75" s="61" t="str">
        <f t="shared" si="21"/>
        <v/>
      </c>
      <c r="Z75" s="62" t="str">
        <f t="shared" si="22"/>
        <v/>
      </c>
      <c r="AA75" s="41" t="str">
        <f t="shared" si="23"/>
        <v/>
      </c>
      <c r="AC75" s="62" t="str">
        <f t="shared" si="24"/>
        <v/>
      </c>
      <c r="AD75" s="41" t="str">
        <f t="shared" si="25"/>
        <v/>
      </c>
    </row>
    <row r="76" spans="2:30" s="42" customFormat="1" ht="15.75" customHeight="1" x14ac:dyDescent="0.2">
      <c r="B76" s="188"/>
      <c r="C76" s="189"/>
      <c r="D76" s="190"/>
      <c r="E76" s="123"/>
      <c r="F76" s="125"/>
      <c r="G76" s="37" t="str">
        <f t="shared" si="26"/>
        <v/>
      </c>
      <c r="H76" s="89" t="str">
        <f t="shared" si="27"/>
        <v/>
      </c>
      <c r="I76" s="39" t="str">
        <f t="shared" si="12"/>
        <v/>
      </c>
      <c r="J76" s="89" t="str">
        <f t="shared" si="28"/>
        <v/>
      </c>
      <c r="K76" s="40" t="str">
        <f t="shared" si="14"/>
        <v/>
      </c>
      <c r="L76" s="61" t="str">
        <f t="shared" si="15"/>
        <v/>
      </c>
      <c r="N76" s="123"/>
      <c r="O76" s="125"/>
      <c r="P76" s="37" t="str">
        <f t="shared" si="16"/>
        <v/>
      </c>
      <c r="Q76" s="89" t="str">
        <f t="shared" si="29"/>
        <v/>
      </c>
      <c r="R76" s="39" t="str">
        <f t="shared" si="18"/>
        <v/>
      </c>
      <c r="S76" s="89" t="str">
        <f t="shared" si="30"/>
        <v/>
      </c>
      <c r="T76" s="40" t="str">
        <f t="shared" si="20"/>
        <v/>
      </c>
      <c r="U76" s="61" t="str">
        <f t="shared" si="21"/>
        <v/>
      </c>
      <c r="Z76" s="62" t="str">
        <f t="shared" si="22"/>
        <v/>
      </c>
      <c r="AA76" s="41" t="str">
        <f t="shared" si="23"/>
        <v/>
      </c>
      <c r="AC76" s="62" t="str">
        <f t="shared" si="24"/>
        <v/>
      </c>
      <c r="AD76" s="41" t="str">
        <f t="shared" si="25"/>
        <v/>
      </c>
    </row>
    <row r="77" spans="2:30" s="42" customFormat="1" ht="15.75" customHeight="1" x14ac:dyDescent="0.2">
      <c r="B77" s="188"/>
      <c r="C77" s="189"/>
      <c r="D77" s="190"/>
      <c r="E77" s="123"/>
      <c r="F77" s="125"/>
      <c r="G77" s="37" t="str">
        <f t="shared" si="26"/>
        <v/>
      </c>
      <c r="H77" s="89" t="str">
        <f t="shared" si="27"/>
        <v/>
      </c>
      <c r="I77" s="39" t="str">
        <f t="shared" si="12"/>
        <v/>
      </c>
      <c r="J77" s="89" t="str">
        <f t="shared" si="28"/>
        <v/>
      </c>
      <c r="K77" s="40" t="str">
        <f t="shared" si="14"/>
        <v/>
      </c>
      <c r="L77" s="61" t="str">
        <f t="shared" si="15"/>
        <v/>
      </c>
      <c r="N77" s="123"/>
      <c r="O77" s="125"/>
      <c r="P77" s="37" t="str">
        <f t="shared" si="16"/>
        <v/>
      </c>
      <c r="Q77" s="89" t="str">
        <f t="shared" si="29"/>
        <v/>
      </c>
      <c r="R77" s="39" t="str">
        <f t="shared" si="18"/>
        <v/>
      </c>
      <c r="S77" s="89" t="str">
        <f t="shared" si="30"/>
        <v/>
      </c>
      <c r="T77" s="40" t="str">
        <f t="shared" si="20"/>
        <v/>
      </c>
      <c r="U77" s="61" t="str">
        <f t="shared" si="21"/>
        <v/>
      </c>
      <c r="Z77" s="62" t="str">
        <f t="shared" si="22"/>
        <v/>
      </c>
      <c r="AA77" s="41" t="str">
        <f t="shared" si="23"/>
        <v/>
      </c>
      <c r="AC77" s="62" t="str">
        <f t="shared" si="24"/>
        <v/>
      </c>
      <c r="AD77" s="41" t="str">
        <f t="shared" si="25"/>
        <v/>
      </c>
    </row>
    <row r="78" spans="2:30" s="42" customFormat="1" ht="15.75" customHeight="1" x14ac:dyDescent="0.2">
      <c r="B78" s="188"/>
      <c r="C78" s="189"/>
      <c r="D78" s="190"/>
      <c r="E78" s="123"/>
      <c r="F78" s="125"/>
      <c r="G78" s="37" t="str">
        <f t="shared" si="26"/>
        <v/>
      </c>
      <c r="H78" s="89" t="str">
        <f t="shared" si="27"/>
        <v/>
      </c>
      <c r="I78" s="39" t="str">
        <f t="shared" si="12"/>
        <v/>
      </c>
      <c r="J78" s="89" t="str">
        <f t="shared" si="28"/>
        <v/>
      </c>
      <c r="K78" s="40" t="str">
        <f t="shared" si="14"/>
        <v/>
      </c>
      <c r="L78" s="61" t="str">
        <f t="shared" si="15"/>
        <v/>
      </c>
      <c r="N78" s="123"/>
      <c r="O78" s="125"/>
      <c r="P78" s="37" t="str">
        <f t="shared" si="16"/>
        <v/>
      </c>
      <c r="Q78" s="89" t="str">
        <f t="shared" si="29"/>
        <v/>
      </c>
      <c r="R78" s="39" t="str">
        <f t="shared" si="18"/>
        <v/>
      </c>
      <c r="S78" s="89" t="str">
        <f t="shared" si="30"/>
        <v/>
      </c>
      <c r="T78" s="40" t="str">
        <f t="shared" si="20"/>
        <v/>
      </c>
      <c r="U78" s="61" t="str">
        <f t="shared" si="21"/>
        <v/>
      </c>
      <c r="Z78" s="62" t="str">
        <f t="shared" si="22"/>
        <v/>
      </c>
      <c r="AA78" s="41" t="str">
        <f t="shared" si="23"/>
        <v/>
      </c>
      <c r="AC78" s="62" t="str">
        <f t="shared" si="24"/>
        <v/>
      </c>
      <c r="AD78" s="41" t="str">
        <f t="shared" si="25"/>
        <v/>
      </c>
    </row>
    <row r="79" spans="2:30" s="42" customFormat="1" ht="15.75" customHeight="1" x14ac:dyDescent="0.2">
      <c r="B79" s="188"/>
      <c r="C79" s="189"/>
      <c r="D79" s="190"/>
      <c r="E79" s="123"/>
      <c r="F79" s="125"/>
      <c r="G79" s="37" t="str">
        <f t="shared" si="26"/>
        <v/>
      </c>
      <c r="H79" s="89" t="str">
        <f t="shared" si="27"/>
        <v/>
      </c>
      <c r="I79" s="39" t="str">
        <f t="shared" si="12"/>
        <v/>
      </c>
      <c r="J79" s="89" t="str">
        <f t="shared" si="28"/>
        <v/>
      </c>
      <c r="K79" s="40" t="str">
        <f t="shared" si="14"/>
        <v/>
      </c>
      <c r="L79" s="61" t="str">
        <f t="shared" si="15"/>
        <v/>
      </c>
      <c r="N79" s="123"/>
      <c r="O79" s="125"/>
      <c r="P79" s="37" t="str">
        <f t="shared" si="16"/>
        <v/>
      </c>
      <c r="Q79" s="89" t="str">
        <f t="shared" si="29"/>
        <v/>
      </c>
      <c r="R79" s="39" t="str">
        <f t="shared" si="18"/>
        <v/>
      </c>
      <c r="S79" s="89" t="str">
        <f t="shared" si="30"/>
        <v/>
      </c>
      <c r="T79" s="40" t="str">
        <f t="shared" si="20"/>
        <v/>
      </c>
      <c r="U79" s="61" t="str">
        <f t="shared" si="21"/>
        <v/>
      </c>
      <c r="Z79" s="62" t="str">
        <f t="shared" si="22"/>
        <v/>
      </c>
      <c r="AA79" s="41" t="str">
        <f t="shared" si="23"/>
        <v/>
      </c>
      <c r="AC79" s="62" t="str">
        <f t="shared" si="24"/>
        <v/>
      </c>
      <c r="AD79" s="41" t="str">
        <f t="shared" si="25"/>
        <v/>
      </c>
    </row>
    <row r="80" spans="2:30" s="42" customFormat="1" ht="15.75" customHeight="1" x14ac:dyDescent="0.2">
      <c r="B80" s="188"/>
      <c r="C80" s="189"/>
      <c r="D80" s="190"/>
      <c r="E80" s="123"/>
      <c r="F80" s="125"/>
      <c r="G80" s="37" t="str">
        <f t="shared" si="26"/>
        <v/>
      </c>
      <c r="H80" s="89" t="str">
        <f t="shared" si="27"/>
        <v/>
      </c>
      <c r="I80" s="39" t="str">
        <f t="shared" si="12"/>
        <v/>
      </c>
      <c r="J80" s="89" t="str">
        <f t="shared" si="28"/>
        <v/>
      </c>
      <c r="K80" s="40" t="str">
        <f t="shared" si="14"/>
        <v/>
      </c>
      <c r="L80" s="61" t="str">
        <f t="shared" si="15"/>
        <v/>
      </c>
      <c r="N80" s="123"/>
      <c r="O80" s="125"/>
      <c r="P80" s="37" t="str">
        <f t="shared" si="16"/>
        <v/>
      </c>
      <c r="Q80" s="89" t="str">
        <f t="shared" si="29"/>
        <v/>
      </c>
      <c r="R80" s="39" t="str">
        <f t="shared" si="18"/>
        <v/>
      </c>
      <c r="S80" s="89" t="str">
        <f t="shared" si="30"/>
        <v/>
      </c>
      <c r="T80" s="40" t="str">
        <f t="shared" si="20"/>
        <v/>
      </c>
      <c r="U80" s="61" t="str">
        <f t="shared" si="21"/>
        <v/>
      </c>
      <c r="Z80" s="62" t="str">
        <f t="shared" si="22"/>
        <v/>
      </c>
      <c r="AA80" s="41" t="str">
        <f t="shared" si="23"/>
        <v/>
      </c>
      <c r="AC80" s="62" t="str">
        <f t="shared" si="24"/>
        <v/>
      </c>
      <c r="AD80" s="41" t="str">
        <f t="shared" si="25"/>
        <v/>
      </c>
    </row>
    <row r="81" spans="2:30" s="42" customFormat="1" ht="15.75" customHeight="1" x14ac:dyDescent="0.2">
      <c r="B81" s="188"/>
      <c r="C81" s="189"/>
      <c r="D81" s="190"/>
      <c r="E81" s="123"/>
      <c r="F81" s="125"/>
      <c r="G81" s="37" t="str">
        <f t="shared" si="26"/>
        <v/>
      </c>
      <c r="H81" s="89" t="str">
        <f t="shared" si="27"/>
        <v/>
      </c>
      <c r="I81" s="39" t="str">
        <f t="shared" si="12"/>
        <v/>
      </c>
      <c r="J81" s="89" t="str">
        <f t="shared" si="28"/>
        <v/>
      </c>
      <c r="K81" s="40" t="str">
        <f t="shared" si="14"/>
        <v/>
      </c>
      <c r="L81" s="61" t="str">
        <f t="shared" ref="L81:L144" si="31">IF(OR(E81="",F81=""),"",IF(Z81&amp;AA81="YesNo","Higher",IF(Z81&amp;AA81="NoYes","Lower","Not Different")))</f>
        <v/>
      </c>
      <c r="N81" s="123"/>
      <c r="O81" s="125"/>
      <c r="P81" s="37" t="str">
        <f t="shared" si="16"/>
        <v/>
      </c>
      <c r="Q81" s="89" t="str">
        <f t="shared" si="29"/>
        <v/>
      </c>
      <c r="R81" s="39" t="str">
        <f t="shared" si="18"/>
        <v/>
      </c>
      <c r="S81" s="89" t="str">
        <f t="shared" si="30"/>
        <v/>
      </c>
      <c r="T81" s="40" t="str">
        <f t="shared" si="20"/>
        <v/>
      </c>
      <c r="U81" s="61" t="str">
        <f t="shared" ref="U81:U144" si="32">IF(OR(N81="",O81=""),"",IF(AC81&amp;AD81="YesNo","Higher",IF(AC81&amp;AD81="NoYes","Lower","Not Different")))</f>
        <v/>
      </c>
      <c r="Z81" s="62" t="str">
        <f t="shared" si="22"/>
        <v/>
      </c>
      <c r="AA81" s="41" t="str">
        <f t="shared" si="23"/>
        <v/>
      </c>
      <c r="AC81" s="62" t="str">
        <f t="shared" si="24"/>
        <v/>
      </c>
      <c r="AD81" s="41" t="str">
        <f t="shared" si="25"/>
        <v/>
      </c>
    </row>
    <row r="82" spans="2:30" s="42" customFormat="1" ht="15.75" customHeight="1" x14ac:dyDescent="0.2">
      <c r="B82" s="188"/>
      <c r="C82" s="189"/>
      <c r="D82" s="190"/>
      <c r="E82" s="123"/>
      <c r="F82" s="125"/>
      <c r="G82" s="37" t="str">
        <f t="shared" si="26"/>
        <v/>
      </c>
      <c r="H82" s="89" t="str">
        <f t="shared" si="27"/>
        <v/>
      </c>
      <c r="I82" s="39" t="str">
        <f t="shared" si="12"/>
        <v/>
      </c>
      <c r="J82" s="89" t="str">
        <f t="shared" si="28"/>
        <v/>
      </c>
      <c r="K82" s="40" t="str">
        <f t="shared" si="14"/>
        <v/>
      </c>
      <c r="L82" s="61" t="str">
        <f t="shared" si="31"/>
        <v/>
      </c>
      <c r="N82" s="123"/>
      <c r="O82" s="125"/>
      <c r="P82" s="37" t="str">
        <f t="shared" si="16"/>
        <v/>
      </c>
      <c r="Q82" s="89" t="str">
        <f t="shared" si="29"/>
        <v/>
      </c>
      <c r="R82" s="39" t="str">
        <f t="shared" si="18"/>
        <v/>
      </c>
      <c r="S82" s="89" t="str">
        <f t="shared" si="30"/>
        <v/>
      </c>
      <c r="T82" s="40" t="str">
        <f t="shared" si="20"/>
        <v/>
      </c>
      <c r="U82" s="61" t="str">
        <f t="shared" si="32"/>
        <v/>
      </c>
      <c r="Z82" s="62" t="str">
        <f t="shared" si="22"/>
        <v/>
      </c>
      <c r="AA82" s="41" t="str">
        <f t="shared" si="23"/>
        <v/>
      </c>
      <c r="AC82" s="62" t="str">
        <f t="shared" si="24"/>
        <v/>
      </c>
      <c r="AD82" s="41" t="str">
        <f t="shared" si="25"/>
        <v/>
      </c>
    </row>
    <row r="83" spans="2:30" s="42" customFormat="1" ht="15.75" customHeight="1" x14ac:dyDescent="0.2">
      <c r="B83" s="188"/>
      <c r="C83" s="189"/>
      <c r="D83" s="190"/>
      <c r="E83" s="123"/>
      <c r="F83" s="125"/>
      <c r="G83" s="37" t="str">
        <f t="shared" si="26"/>
        <v/>
      </c>
      <c r="H83" s="89" t="str">
        <f t="shared" si="27"/>
        <v/>
      </c>
      <c r="I83" s="39" t="str">
        <f t="shared" si="12"/>
        <v/>
      </c>
      <c r="J83" s="89" t="str">
        <f t="shared" si="28"/>
        <v/>
      </c>
      <c r="K83" s="40" t="str">
        <f t="shared" si="14"/>
        <v/>
      </c>
      <c r="L83" s="61" t="str">
        <f t="shared" si="31"/>
        <v/>
      </c>
      <c r="N83" s="123"/>
      <c r="O83" s="125"/>
      <c r="P83" s="37" t="str">
        <f t="shared" si="16"/>
        <v/>
      </c>
      <c r="Q83" s="89" t="str">
        <f t="shared" si="29"/>
        <v/>
      </c>
      <c r="R83" s="39" t="str">
        <f t="shared" si="18"/>
        <v/>
      </c>
      <c r="S83" s="89" t="str">
        <f t="shared" si="30"/>
        <v/>
      </c>
      <c r="T83" s="40" t="str">
        <f t="shared" si="20"/>
        <v/>
      </c>
      <c r="U83" s="61" t="str">
        <f t="shared" si="32"/>
        <v/>
      </c>
      <c r="Z83" s="62" t="str">
        <f t="shared" si="22"/>
        <v/>
      </c>
      <c r="AA83" s="41" t="str">
        <f t="shared" si="23"/>
        <v/>
      </c>
      <c r="AC83" s="62" t="str">
        <f t="shared" si="24"/>
        <v/>
      </c>
      <c r="AD83" s="41" t="str">
        <f t="shared" si="25"/>
        <v/>
      </c>
    </row>
    <row r="84" spans="2:30" s="42" customFormat="1" ht="15.75" customHeight="1" x14ac:dyDescent="0.2">
      <c r="B84" s="188"/>
      <c r="C84" s="189"/>
      <c r="D84" s="190"/>
      <c r="E84" s="123"/>
      <c r="F84" s="125"/>
      <c r="G84" s="37" t="str">
        <f t="shared" si="26"/>
        <v/>
      </c>
      <c r="H84" s="89" t="str">
        <f t="shared" si="27"/>
        <v/>
      </c>
      <c r="I84" s="39" t="str">
        <f t="shared" si="12"/>
        <v/>
      </c>
      <c r="J84" s="89" t="str">
        <f t="shared" si="28"/>
        <v/>
      </c>
      <c r="K84" s="40" t="str">
        <f t="shared" si="14"/>
        <v/>
      </c>
      <c r="L84" s="61" t="str">
        <f t="shared" si="31"/>
        <v/>
      </c>
      <c r="N84" s="123"/>
      <c r="O84" s="125"/>
      <c r="P84" s="37" t="str">
        <f t="shared" si="16"/>
        <v/>
      </c>
      <c r="Q84" s="89" t="str">
        <f t="shared" si="29"/>
        <v/>
      </c>
      <c r="R84" s="39" t="str">
        <f t="shared" si="18"/>
        <v/>
      </c>
      <c r="S84" s="89" t="str">
        <f t="shared" si="30"/>
        <v/>
      </c>
      <c r="T84" s="40" t="str">
        <f t="shared" si="20"/>
        <v/>
      </c>
      <c r="U84" s="61" t="str">
        <f t="shared" si="32"/>
        <v/>
      </c>
      <c r="Z84" s="62" t="str">
        <f t="shared" si="22"/>
        <v/>
      </c>
      <c r="AA84" s="41" t="str">
        <f t="shared" si="23"/>
        <v/>
      </c>
      <c r="AC84" s="62" t="str">
        <f t="shared" si="24"/>
        <v/>
      </c>
      <c r="AD84" s="41" t="str">
        <f t="shared" si="25"/>
        <v/>
      </c>
    </row>
    <row r="85" spans="2:30" s="42" customFormat="1" ht="15.75" customHeight="1" x14ac:dyDescent="0.2">
      <c r="B85" s="188"/>
      <c r="C85" s="189"/>
      <c r="D85" s="190"/>
      <c r="E85" s="123"/>
      <c r="F85" s="125"/>
      <c r="G85" s="37" t="str">
        <f t="shared" si="26"/>
        <v/>
      </c>
      <c r="H85" s="89" t="str">
        <f t="shared" si="27"/>
        <v/>
      </c>
      <c r="I85" s="39" t="str">
        <f t="shared" si="12"/>
        <v/>
      </c>
      <c r="J85" s="89" t="str">
        <f t="shared" si="28"/>
        <v/>
      </c>
      <c r="K85" s="40" t="str">
        <f t="shared" si="14"/>
        <v/>
      </c>
      <c r="L85" s="61" t="str">
        <f t="shared" si="31"/>
        <v/>
      </c>
      <c r="N85" s="123"/>
      <c r="O85" s="125"/>
      <c r="P85" s="37" t="str">
        <f t="shared" si="16"/>
        <v/>
      </c>
      <c r="Q85" s="89" t="str">
        <f t="shared" si="29"/>
        <v/>
      </c>
      <c r="R85" s="39" t="str">
        <f t="shared" si="18"/>
        <v/>
      </c>
      <c r="S85" s="89" t="str">
        <f t="shared" si="30"/>
        <v/>
      </c>
      <c r="T85" s="40" t="str">
        <f t="shared" si="20"/>
        <v/>
      </c>
      <c r="U85" s="61" t="str">
        <f t="shared" si="32"/>
        <v/>
      </c>
      <c r="Z85" s="62" t="str">
        <f t="shared" si="22"/>
        <v/>
      </c>
      <c r="AA85" s="41" t="str">
        <f t="shared" si="23"/>
        <v/>
      </c>
      <c r="AC85" s="62" t="str">
        <f t="shared" si="24"/>
        <v/>
      </c>
      <c r="AD85" s="41" t="str">
        <f t="shared" si="25"/>
        <v/>
      </c>
    </row>
    <row r="86" spans="2:30" s="42" customFormat="1" ht="15.75" customHeight="1" x14ac:dyDescent="0.2">
      <c r="B86" s="188"/>
      <c r="C86" s="189"/>
      <c r="D86" s="190"/>
      <c r="E86" s="123"/>
      <c r="F86" s="125"/>
      <c r="G86" s="37" t="str">
        <f t="shared" si="26"/>
        <v/>
      </c>
      <c r="H86" s="89" t="str">
        <f t="shared" si="27"/>
        <v/>
      </c>
      <c r="I86" s="39" t="str">
        <f t="shared" si="12"/>
        <v/>
      </c>
      <c r="J86" s="89" t="str">
        <f t="shared" si="28"/>
        <v/>
      </c>
      <c r="K86" s="40" t="str">
        <f t="shared" si="14"/>
        <v/>
      </c>
      <c r="L86" s="61" t="str">
        <f t="shared" si="31"/>
        <v/>
      </c>
      <c r="N86" s="123"/>
      <c r="O86" s="125"/>
      <c r="P86" s="37" t="str">
        <f t="shared" si="16"/>
        <v/>
      </c>
      <c r="Q86" s="89" t="str">
        <f t="shared" si="29"/>
        <v/>
      </c>
      <c r="R86" s="39" t="str">
        <f t="shared" si="18"/>
        <v/>
      </c>
      <c r="S86" s="89" t="str">
        <f t="shared" si="30"/>
        <v/>
      </c>
      <c r="T86" s="40" t="str">
        <f t="shared" si="20"/>
        <v/>
      </c>
      <c r="U86" s="61" t="str">
        <f t="shared" si="32"/>
        <v/>
      </c>
      <c r="Z86" s="62" t="str">
        <f t="shared" si="22"/>
        <v/>
      </c>
      <c r="AA86" s="41" t="str">
        <f t="shared" si="23"/>
        <v/>
      </c>
      <c r="AC86" s="62" t="str">
        <f t="shared" si="24"/>
        <v/>
      </c>
      <c r="AD86" s="41" t="str">
        <f t="shared" si="25"/>
        <v/>
      </c>
    </row>
    <row r="87" spans="2:30" s="42" customFormat="1" ht="15.75" customHeight="1" x14ac:dyDescent="0.2">
      <c r="B87" s="188"/>
      <c r="C87" s="189"/>
      <c r="D87" s="190"/>
      <c r="E87" s="123"/>
      <c r="F87" s="125"/>
      <c r="G87" s="37" t="str">
        <f t="shared" si="26"/>
        <v/>
      </c>
      <c r="H87" s="89" t="str">
        <f t="shared" si="27"/>
        <v/>
      </c>
      <c r="I87" s="39" t="str">
        <f t="shared" si="12"/>
        <v/>
      </c>
      <c r="J87" s="89" t="str">
        <f t="shared" si="28"/>
        <v/>
      </c>
      <c r="K87" s="40" t="str">
        <f t="shared" si="14"/>
        <v/>
      </c>
      <c r="L87" s="61" t="str">
        <f t="shared" si="31"/>
        <v/>
      </c>
      <c r="N87" s="123"/>
      <c r="O87" s="125"/>
      <c r="P87" s="37" t="str">
        <f t="shared" si="16"/>
        <v/>
      </c>
      <c r="Q87" s="89" t="str">
        <f t="shared" si="29"/>
        <v/>
      </c>
      <c r="R87" s="39" t="str">
        <f t="shared" si="18"/>
        <v/>
      </c>
      <c r="S87" s="89" t="str">
        <f t="shared" si="30"/>
        <v/>
      </c>
      <c r="T87" s="40" t="str">
        <f t="shared" si="20"/>
        <v/>
      </c>
      <c r="U87" s="61" t="str">
        <f t="shared" si="32"/>
        <v/>
      </c>
      <c r="Z87" s="62" t="str">
        <f t="shared" si="22"/>
        <v/>
      </c>
      <c r="AA87" s="41" t="str">
        <f t="shared" si="23"/>
        <v/>
      </c>
      <c r="AC87" s="62" t="str">
        <f t="shared" si="24"/>
        <v/>
      </c>
      <c r="AD87" s="41" t="str">
        <f t="shared" si="25"/>
        <v/>
      </c>
    </row>
    <row r="88" spans="2:30" s="42" customFormat="1" ht="15.75" customHeight="1" x14ac:dyDescent="0.2">
      <c r="B88" s="188"/>
      <c r="C88" s="189"/>
      <c r="D88" s="190"/>
      <c r="E88" s="123"/>
      <c r="F88" s="125"/>
      <c r="G88" s="37" t="str">
        <f t="shared" si="26"/>
        <v/>
      </c>
      <c r="H88" s="89" t="str">
        <f t="shared" si="27"/>
        <v/>
      </c>
      <c r="I88" s="39" t="str">
        <f t="shared" si="12"/>
        <v/>
      </c>
      <c r="J88" s="89" t="str">
        <f t="shared" si="28"/>
        <v/>
      </c>
      <c r="K88" s="40" t="str">
        <f t="shared" si="14"/>
        <v/>
      </c>
      <c r="L88" s="61" t="str">
        <f t="shared" si="31"/>
        <v/>
      </c>
      <c r="N88" s="123"/>
      <c r="O88" s="125"/>
      <c r="P88" s="37" t="str">
        <f t="shared" si="16"/>
        <v/>
      </c>
      <c r="Q88" s="89" t="str">
        <f t="shared" si="29"/>
        <v/>
      </c>
      <c r="R88" s="39" t="str">
        <f t="shared" si="18"/>
        <v/>
      </c>
      <c r="S88" s="89" t="str">
        <f t="shared" si="30"/>
        <v/>
      </c>
      <c r="T88" s="40" t="str">
        <f t="shared" si="20"/>
        <v/>
      </c>
      <c r="U88" s="61" t="str">
        <f t="shared" si="32"/>
        <v/>
      </c>
      <c r="Z88" s="62" t="str">
        <f t="shared" si="22"/>
        <v/>
      </c>
      <c r="AA88" s="41" t="str">
        <f t="shared" si="23"/>
        <v/>
      </c>
      <c r="AC88" s="62" t="str">
        <f t="shared" si="24"/>
        <v/>
      </c>
      <c r="AD88" s="41" t="str">
        <f t="shared" si="25"/>
        <v/>
      </c>
    </row>
    <row r="89" spans="2:30" s="42" customFormat="1" ht="15.75" customHeight="1" x14ac:dyDescent="0.2">
      <c r="B89" s="188"/>
      <c r="C89" s="189"/>
      <c r="D89" s="190"/>
      <c r="E89" s="123"/>
      <c r="F89" s="125"/>
      <c r="G89" s="37" t="str">
        <f t="shared" si="26"/>
        <v/>
      </c>
      <c r="H89" s="89" t="str">
        <f t="shared" si="27"/>
        <v/>
      </c>
      <c r="I89" s="39" t="str">
        <f t="shared" si="12"/>
        <v/>
      </c>
      <c r="J89" s="89" t="str">
        <f t="shared" si="28"/>
        <v/>
      </c>
      <c r="K89" s="40" t="str">
        <f t="shared" si="14"/>
        <v/>
      </c>
      <c r="L89" s="61" t="str">
        <f t="shared" si="31"/>
        <v/>
      </c>
      <c r="N89" s="123"/>
      <c r="O89" s="125"/>
      <c r="P89" s="37" t="str">
        <f t="shared" si="16"/>
        <v/>
      </c>
      <c r="Q89" s="89" t="str">
        <f t="shared" si="29"/>
        <v/>
      </c>
      <c r="R89" s="39" t="str">
        <f t="shared" si="18"/>
        <v/>
      </c>
      <c r="S89" s="89" t="str">
        <f t="shared" si="30"/>
        <v/>
      </c>
      <c r="T89" s="40" t="str">
        <f t="shared" si="20"/>
        <v/>
      </c>
      <c r="U89" s="61" t="str">
        <f t="shared" si="32"/>
        <v/>
      </c>
      <c r="Z89" s="62" t="str">
        <f t="shared" si="22"/>
        <v/>
      </c>
      <c r="AA89" s="41" t="str">
        <f t="shared" si="23"/>
        <v/>
      </c>
      <c r="AC89" s="62" t="str">
        <f t="shared" si="24"/>
        <v/>
      </c>
      <c r="AD89" s="41" t="str">
        <f t="shared" si="25"/>
        <v/>
      </c>
    </row>
    <row r="90" spans="2:30" s="42" customFormat="1" ht="15.75" customHeight="1" x14ac:dyDescent="0.2">
      <c r="B90" s="188"/>
      <c r="C90" s="189"/>
      <c r="D90" s="190"/>
      <c r="E90" s="123"/>
      <c r="F90" s="125"/>
      <c r="G90" s="37" t="str">
        <f t="shared" si="26"/>
        <v/>
      </c>
      <c r="H90" s="89" t="str">
        <f t="shared" si="27"/>
        <v/>
      </c>
      <c r="I90" s="39" t="str">
        <f t="shared" si="12"/>
        <v/>
      </c>
      <c r="J90" s="89" t="str">
        <f t="shared" si="28"/>
        <v/>
      </c>
      <c r="K90" s="40" t="str">
        <f t="shared" si="14"/>
        <v/>
      </c>
      <c r="L90" s="61" t="str">
        <f t="shared" si="31"/>
        <v/>
      </c>
      <c r="N90" s="123"/>
      <c r="O90" s="125"/>
      <c r="P90" s="37" t="str">
        <f t="shared" si="16"/>
        <v/>
      </c>
      <c r="Q90" s="89" t="str">
        <f t="shared" si="29"/>
        <v/>
      </c>
      <c r="R90" s="39" t="str">
        <f t="shared" si="18"/>
        <v/>
      </c>
      <c r="S90" s="89" t="str">
        <f t="shared" si="30"/>
        <v/>
      </c>
      <c r="T90" s="40" t="str">
        <f t="shared" si="20"/>
        <v/>
      </c>
      <c r="U90" s="61" t="str">
        <f t="shared" si="32"/>
        <v/>
      </c>
      <c r="Z90" s="62" t="str">
        <f t="shared" si="22"/>
        <v/>
      </c>
      <c r="AA90" s="41" t="str">
        <f t="shared" si="23"/>
        <v/>
      </c>
      <c r="AC90" s="62" t="str">
        <f t="shared" si="24"/>
        <v/>
      </c>
      <c r="AD90" s="41" t="str">
        <f t="shared" si="25"/>
        <v/>
      </c>
    </row>
    <row r="91" spans="2:30" s="42" customFormat="1" ht="15.75" customHeight="1" x14ac:dyDescent="0.2">
      <c r="B91" s="188"/>
      <c r="C91" s="189"/>
      <c r="D91" s="190"/>
      <c r="E91" s="123"/>
      <c r="F91" s="125"/>
      <c r="G91" s="37" t="str">
        <f t="shared" si="26"/>
        <v/>
      </c>
      <c r="H91" s="89" t="str">
        <f t="shared" si="27"/>
        <v/>
      </c>
      <c r="I91" s="39" t="str">
        <f t="shared" si="12"/>
        <v/>
      </c>
      <c r="J91" s="89" t="str">
        <f t="shared" si="28"/>
        <v/>
      </c>
      <c r="K91" s="40" t="str">
        <f t="shared" si="14"/>
        <v/>
      </c>
      <c r="L91" s="61" t="str">
        <f t="shared" si="31"/>
        <v/>
      </c>
      <c r="N91" s="123"/>
      <c r="O91" s="125"/>
      <c r="P91" s="37" t="str">
        <f t="shared" si="16"/>
        <v/>
      </c>
      <c r="Q91" s="89" t="str">
        <f t="shared" si="29"/>
        <v/>
      </c>
      <c r="R91" s="39" t="str">
        <f t="shared" si="18"/>
        <v/>
      </c>
      <c r="S91" s="89" t="str">
        <f t="shared" si="30"/>
        <v/>
      </c>
      <c r="T91" s="40" t="str">
        <f t="shared" si="20"/>
        <v/>
      </c>
      <c r="U91" s="61" t="str">
        <f t="shared" si="32"/>
        <v/>
      </c>
      <c r="Z91" s="62" t="str">
        <f t="shared" si="22"/>
        <v/>
      </c>
      <c r="AA91" s="41" t="str">
        <f t="shared" si="23"/>
        <v/>
      </c>
      <c r="AC91" s="62" t="str">
        <f t="shared" si="24"/>
        <v/>
      </c>
      <c r="AD91" s="41" t="str">
        <f t="shared" si="25"/>
        <v/>
      </c>
    </row>
    <row r="92" spans="2:30" s="42" customFormat="1" ht="15.75" customHeight="1" x14ac:dyDescent="0.2">
      <c r="B92" s="188"/>
      <c r="C92" s="189"/>
      <c r="D92" s="190"/>
      <c r="E92" s="123"/>
      <c r="F92" s="125"/>
      <c r="G92" s="37" t="str">
        <f t="shared" si="26"/>
        <v/>
      </c>
      <c r="H92" s="89" t="str">
        <f t="shared" si="27"/>
        <v/>
      </c>
      <c r="I92" s="39" t="str">
        <f t="shared" si="12"/>
        <v/>
      </c>
      <c r="J92" s="89" t="str">
        <f t="shared" si="28"/>
        <v/>
      </c>
      <c r="K92" s="40" t="str">
        <f t="shared" si="14"/>
        <v/>
      </c>
      <c r="L92" s="61" t="str">
        <f t="shared" si="31"/>
        <v/>
      </c>
      <c r="N92" s="123"/>
      <c r="O92" s="125"/>
      <c r="P92" s="37" t="str">
        <f t="shared" si="16"/>
        <v/>
      </c>
      <c r="Q92" s="89" t="str">
        <f t="shared" si="29"/>
        <v/>
      </c>
      <c r="R92" s="39" t="str">
        <f t="shared" si="18"/>
        <v/>
      </c>
      <c r="S92" s="89" t="str">
        <f t="shared" si="30"/>
        <v/>
      </c>
      <c r="T92" s="40" t="str">
        <f t="shared" si="20"/>
        <v/>
      </c>
      <c r="U92" s="61" t="str">
        <f t="shared" si="32"/>
        <v/>
      </c>
      <c r="Z92" s="62" t="str">
        <f t="shared" si="22"/>
        <v/>
      </c>
      <c r="AA92" s="41" t="str">
        <f t="shared" si="23"/>
        <v/>
      </c>
      <c r="AC92" s="62" t="str">
        <f t="shared" si="24"/>
        <v/>
      </c>
      <c r="AD92" s="41" t="str">
        <f t="shared" si="25"/>
        <v/>
      </c>
    </row>
    <row r="93" spans="2:30" s="42" customFormat="1" ht="15.75" customHeight="1" x14ac:dyDescent="0.2">
      <c r="B93" s="188"/>
      <c r="C93" s="189"/>
      <c r="D93" s="190"/>
      <c r="E93" s="123"/>
      <c r="F93" s="125"/>
      <c r="G93" s="37" t="str">
        <f t="shared" si="26"/>
        <v/>
      </c>
      <c r="H93" s="89" t="str">
        <f t="shared" si="27"/>
        <v/>
      </c>
      <c r="I93" s="39" t="str">
        <f t="shared" si="12"/>
        <v/>
      </c>
      <c r="J93" s="89" t="str">
        <f t="shared" si="28"/>
        <v/>
      </c>
      <c r="K93" s="40" t="str">
        <f t="shared" si="14"/>
        <v/>
      </c>
      <c r="L93" s="61" t="str">
        <f t="shared" si="31"/>
        <v/>
      </c>
      <c r="N93" s="123"/>
      <c r="O93" s="125"/>
      <c r="P93" s="37" t="str">
        <f t="shared" si="16"/>
        <v/>
      </c>
      <c r="Q93" s="89" t="str">
        <f t="shared" si="29"/>
        <v/>
      </c>
      <c r="R93" s="39" t="str">
        <f t="shared" si="18"/>
        <v/>
      </c>
      <c r="S93" s="89" t="str">
        <f t="shared" si="30"/>
        <v/>
      </c>
      <c r="T93" s="40" t="str">
        <f t="shared" si="20"/>
        <v/>
      </c>
      <c r="U93" s="61" t="str">
        <f t="shared" si="32"/>
        <v/>
      </c>
      <c r="Z93" s="62" t="str">
        <f t="shared" si="22"/>
        <v/>
      </c>
      <c r="AA93" s="41" t="str">
        <f t="shared" si="23"/>
        <v/>
      </c>
      <c r="AC93" s="62" t="str">
        <f t="shared" si="24"/>
        <v/>
      </c>
      <c r="AD93" s="41" t="str">
        <f t="shared" si="25"/>
        <v/>
      </c>
    </row>
    <row r="94" spans="2:30" s="42" customFormat="1" ht="15.75" customHeight="1" x14ac:dyDescent="0.2">
      <c r="B94" s="188"/>
      <c r="C94" s="189"/>
      <c r="D94" s="190"/>
      <c r="E94" s="123"/>
      <c r="F94" s="125"/>
      <c r="G94" s="37" t="str">
        <f t="shared" si="26"/>
        <v/>
      </c>
      <c r="H94" s="89" t="str">
        <f t="shared" si="27"/>
        <v/>
      </c>
      <c r="I94" s="39" t="str">
        <f t="shared" si="12"/>
        <v/>
      </c>
      <c r="J94" s="89" t="str">
        <f t="shared" si="28"/>
        <v/>
      </c>
      <c r="K94" s="40" t="str">
        <f t="shared" si="14"/>
        <v/>
      </c>
      <c r="L94" s="61" t="str">
        <f t="shared" si="31"/>
        <v/>
      </c>
      <c r="N94" s="123"/>
      <c r="O94" s="125"/>
      <c r="P94" s="37" t="str">
        <f t="shared" si="16"/>
        <v/>
      </c>
      <c r="Q94" s="89" t="str">
        <f t="shared" si="29"/>
        <v/>
      </c>
      <c r="R94" s="39" t="str">
        <f t="shared" si="18"/>
        <v/>
      </c>
      <c r="S94" s="89" t="str">
        <f t="shared" si="30"/>
        <v/>
      </c>
      <c r="T94" s="40" t="str">
        <f t="shared" si="20"/>
        <v/>
      </c>
      <c r="U94" s="61" t="str">
        <f t="shared" si="32"/>
        <v/>
      </c>
      <c r="Z94" s="62" t="str">
        <f t="shared" si="22"/>
        <v/>
      </c>
      <c r="AA94" s="41" t="str">
        <f t="shared" si="23"/>
        <v/>
      </c>
      <c r="AC94" s="62" t="str">
        <f t="shared" si="24"/>
        <v/>
      </c>
      <c r="AD94" s="41" t="str">
        <f t="shared" si="25"/>
        <v/>
      </c>
    </row>
    <row r="95" spans="2:30" s="42" customFormat="1" ht="15.75" customHeight="1" x14ac:dyDescent="0.2">
      <c r="B95" s="188"/>
      <c r="C95" s="189"/>
      <c r="D95" s="190"/>
      <c r="E95" s="123"/>
      <c r="F95" s="125"/>
      <c r="G95" s="37" t="str">
        <f t="shared" si="26"/>
        <v/>
      </c>
      <c r="H95" s="89" t="str">
        <f t="shared" si="27"/>
        <v/>
      </c>
      <c r="I95" s="39" t="str">
        <f t="shared" si="12"/>
        <v/>
      </c>
      <c r="J95" s="89" t="str">
        <f t="shared" si="28"/>
        <v/>
      </c>
      <c r="K95" s="40" t="str">
        <f t="shared" si="14"/>
        <v/>
      </c>
      <c r="L95" s="61" t="str">
        <f t="shared" si="31"/>
        <v/>
      </c>
      <c r="N95" s="123"/>
      <c r="O95" s="125"/>
      <c r="P95" s="37" t="str">
        <f t="shared" si="16"/>
        <v/>
      </c>
      <c r="Q95" s="89" t="str">
        <f t="shared" si="29"/>
        <v/>
      </c>
      <c r="R95" s="39" t="str">
        <f t="shared" si="18"/>
        <v/>
      </c>
      <c r="S95" s="89" t="str">
        <f t="shared" si="30"/>
        <v/>
      </c>
      <c r="T95" s="40" t="str">
        <f t="shared" si="20"/>
        <v/>
      </c>
      <c r="U95" s="61" t="str">
        <f t="shared" si="32"/>
        <v/>
      </c>
      <c r="Z95" s="62" t="str">
        <f t="shared" si="22"/>
        <v/>
      </c>
      <c r="AA95" s="41" t="str">
        <f t="shared" si="23"/>
        <v/>
      </c>
      <c r="AC95" s="62" t="str">
        <f t="shared" si="24"/>
        <v/>
      </c>
      <c r="AD95" s="41" t="str">
        <f t="shared" si="25"/>
        <v/>
      </c>
    </row>
    <row r="96" spans="2:30" s="42" customFormat="1" ht="15.75" customHeight="1" x14ac:dyDescent="0.2">
      <c r="B96" s="188"/>
      <c r="C96" s="189"/>
      <c r="D96" s="190"/>
      <c r="E96" s="123"/>
      <c r="F96" s="125"/>
      <c r="G96" s="37" t="str">
        <f t="shared" si="26"/>
        <v/>
      </c>
      <c r="H96" s="89" t="str">
        <f t="shared" si="27"/>
        <v/>
      </c>
      <c r="I96" s="39" t="str">
        <f t="shared" si="12"/>
        <v/>
      </c>
      <c r="J96" s="89" t="str">
        <f t="shared" si="28"/>
        <v/>
      </c>
      <c r="K96" s="40" t="str">
        <f t="shared" si="14"/>
        <v/>
      </c>
      <c r="L96" s="61" t="str">
        <f t="shared" si="31"/>
        <v/>
      </c>
      <c r="N96" s="123"/>
      <c r="O96" s="125"/>
      <c r="P96" s="37" t="str">
        <f t="shared" si="16"/>
        <v/>
      </c>
      <c r="Q96" s="89" t="str">
        <f t="shared" si="29"/>
        <v/>
      </c>
      <c r="R96" s="39" t="str">
        <f t="shared" si="18"/>
        <v/>
      </c>
      <c r="S96" s="89" t="str">
        <f t="shared" si="30"/>
        <v/>
      </c>
      <c r="T96" s="40" t="str">
        <f t="shared" si="20"/>
        <v/>
      </c>
      <c r="U96" s="61" t="str">
        <f t="shared" si="32"/>
        <v/>
      </c>
      <c r="Z96" s="62" t="str">
        <f t="shared" si="22"/>
        <v/>
      </c>
      <c r="AA96" s="41" t="str">
        <f t="shared" si="23"/>
        <v/>
      </c>
      <c r="AC96" s="62" t="str">
        <f t="shared" si="24"/>
        <v/>
      </c>
      <c r="AD96" s="41" t="str">
        <f t="shared" si="25"/>
        <v/>
      </c>
    </row>
    <row r="97" spans="2:30" s="42" customFormat="1" ht="15.75" customHeight="1" x14ac:dyDescent="0.2">
      <c r="B97" s="188"/>
      <c r="C97" s="189"/>
      <c r="D97" s="190"/>
      <c r="E97" s="123"/>
      <c r="F97" s="125"/>
      <c r="G97" s="37" t="str">
        <f t="shared" si="26"/>
        <v/>
      </c>
      <c r="H97" s="89" t="str">
        <f t="shared" si="27"/>
        <v/>
      </c>
      <c r="I97" s="39" t="str">
        <f t="shared" si="12"/>
        <v/>
      </c>
      <c r="J97" s="89" t="str">
        <f t="shared" si="28"/>
        <v/>
      </c>
      <c r="K97" s="40" t="str">
        <f t="shared" si="14"/>
        <v/>
      </c>
      <c r="L97" s="61" t="str">
        <f t="shared" si="31"/>
        <v/>
      </c>
      <c r="N97" s="123"/>
      <c r="O97" s="125"/>
      <c r="P97" s="37" t="str">
        <f t="shared" si="16"/>
        <v/>
      </c>
      <c r="Q97" s="89" t="str">
        <f t="shared" si="29"/>
        <v/>
      </c>
      <c r="R97" s="39" t="str">
        <f t="shared" si="18"/>
        <v/>
      </c>
      <c r="S97" s="89" t="str">
        <f t="shared" si="30"/>
        <v/>
      </c>
      <c r="T97" s="40" t="str">
        <f t="shared" si="20"/>
        <v/>
      </c>
      <c r="U97" s="61" t="str">
        <f t="shared" si="32"/>
        <v/>
      </c>
      <c r="Z97" s="62" t="str">
        <f t="shared" si="22"/>
        <v/>
      </c>
      <c r="AA97" s="41" t="str">
        <f t="shared" si="23"/>
        <v/>
      </c>
      <c r="AC97" s="62" t="str">
        <f t="shared" si="24"/>
        <v/>
      </c>
      <c r="AD97" s="41" t="str">
        <f t="shared" si="25"/>
        <v/>
      </c>
    </row>
    <row r="98" spans="2:30" s="42" customFormat="1" ht="15.75" customHeight="1" x14ac:dyDescent="0.2">
      <c r="B98" s="188"/>
      <c r="C98" s="189"/>
      <c r="D98" s="190"/>
      <c r="E98" s="123"/>
      <c r="F98" s="125"/>
      <c r="G98" s="37" t="str">
        <f t="shared" si="26"/>
        <v/>
      </c>
      <c r="H98" s="89" t="str">
        <f t="shared" si="27"/>
        <v/>
      </c>
      <c r="I98" s="39" t="str">
        <f t="shared" si="12"/>
        <v/>
      </c>
      <c r="J98" s="89" t="str">
        <f t="shared" si="28"/>
        <v/>
      </c>
      <c r="K98" s="40" t="str">
        <f t="shared" si="14"/>
        <v/>
      </c>
      <c r="L98" s="61" t="str">
        <f t="shared" si="31"/>
        <v/>
      </c>
      <c r="N98" s="123"/>
      <c r="O98" s="125"/>
      <c r="P98" s="37" t="str">
        <f t="shared" si="16"/>
        <v/>
      </c>
      <c r="Q98" s="89" t="str">
        <f t="shared" si="29"/>
        <v/>
      </c>
      <c r="R98" s="39" t="str">
        <f t="shared" si="18"/>
        <v/>
      </c>
      <c r="S98" s="89" t="str">
        <f t="shared" si="30"/>
        <v/>
      </c>
      <c r="T98" s="40" t="str">
        <f t="shared" si="20"/>
        <v/>
      </c>
      <c r="U98" s="61" t="str">
        <f t="shared" si="32"/>
        <v/>
      </c>
      <c r="Z98" s="62" t="str">
        <f t="shared" si="22"/>
        <v/>
      </c>
      <c r="AA98" s="41" t="str">
        <f t="shared" si="23"/>
        <v/>
      </c>
      <c r="AC98" s="62" t="str">
        <f t="shared" si="24"/>
        <v/>
      </c>
      <c r="AD98" s="41" t="str">
        <f t="shared" si="25"/>
        <v/>
      </c>
    </row>
    <row r="99" spans="2:30" s="42" customFormat="1" ht="15.75" customHeight="1" x14ac:dyDescent="0.2">
      <c r="B99" s="188"/>
      <c r="C99" s="189"/>
      <c r="D99" s="190"/>
      <c r="E99" s="123"/>
      <c r="F99" s="125"/>
      <c r="G99" s="37" t="str">
        <f t="shared" si="26"/>
        <v/>
      </c>
      <c r="H99" s="89" t="str">
        <f t="shared" si="27"/>
        <v/>
      </c>
      <c r="I99" s="39" t="str">
        <f t="shared" si="12"/>
        <v/>
      </c>
      <c r="J99" s="89" t="str">
        <f t="shared" si="28"/>
        <v/>
      </c>
      <c r="K99" s="40" t="str">
        <f t="shared" si="14"/>
        <v/>
      </c>
      <c r="L99" s="61" t="str">
        <f t="shared" si="31"/>
        <v/>
      </c>
      <c r="N99" s="123"/>
      <c r="O99" s="125"/>
      <c r="P99" s="37" t="str">
        <f t="shared" si="16"/>
        <v/>
      </c>
      <c r="Q99" s="89" t="str">
        <f t="shared" si="29"/>
        <v/>
      </c>
      <c r="R99" s="39" t="str">
        <f t="shared" si="18"/>
        <v/>
      </c>
      <c r="S99" s="89" t="str">
        <f t="shared" si="30"/>
        <v/>
      </c>
      <c r="T99" s="40" t="str">
        <f t="shared" si="20"/>
        <v/>
      </c>
      <c r="U99" s="61" t="str">
        <f t="shared" si="32"/>
        <v/>
      </c>
      <c r="Z99" s="62" t="str">
        <f t="shared" si="22"/>
        <v/>
      </c>
      <c r="AA99" s="41" t="str">
        <f t="shared" si="23"/>
        <v/>
      </c>
      <c r="AC99" s="62" t="str">
        <f t="shared" si="24"/>
        <v/>
      </c>
      <c r="AD99" s="41" t="str">
        <f t="shared" si="25"/>
        <v/>
      </c>
    </row>
    <row r="100" spans="2:30" s="42" customFormat="1" ht="15.75" customHeight="1" x14ac:dyDescent="0.2">
      <c r="B100" s="188"/>
      <c r="C100" s="189"/>
      <c r="D100" s="190"/>
      <c r="E100" s="123"/>
      <c r="F100" s="125"/>
      <c r="G100" s="37" t="str">
        <f t="shared" si="26"/>
        <v/>
      </c>
      <c r="H100" s="89" t="str">
        <f t="shared" si="27"/>
        <v/>
      </c>
      <c r="I100" s="39" t="str">
        <f t="shared" si="12"/>
        <v/>
      </c>
      <c r="J100" s="89" t="str">
        <f t="shared" si="28"/>
        <v/>
      </c>
      <c r="K100" s="40" t="str">
        <f t="shared" si="14"/>
        <v/>
      </c>
      <c r="L100" s="61" t="str">
        <f t="shared" si="31"/>
        <v/>
      </c>
      <c r="N100" s="123"/>
      <c r="O100" s="125"/>
      <c r="P100" s="37" t="str">
        <f t="shared" si="16"/>
        <v/>
      </c>
      <c r="Q100" s="89" t="str">
        <f t="shared" si="29"/>
        <v/>
      </c>
      <c r="R100" s="39" t="str">
        <f t="shared" si="18"/>
        <v/>
      </c>
      <c r="S100" s="89" t="str">
        <f t="shared" si="30"/>
        <v/>
      </c>
      <c r="T100" s="40" t="str">
        <f t="shared" si="20"/>
        <v/>
      </c>
      <c r="U100" s="61" t="str">
        <f t="shared" si="32"/>
        <v/>
      </c>
      <c r="Z100" s="62" t="str">
        <f t="shared" si="22"/>
        <v/>
      </c>
      <c r="AA100" s="41" t="str">
        <f t="shared" si="23"/>
        <v/>
      </c>
      <c r="AC100" s="62" t="str">
        <f t="shared" si="24"/>
        <v/>
      </c>
      <c r="AD100" s="41" t="str">
        <f t="shared" si="25"/>
        <v/>
      </c>
    </row>
    <row r="101" spans="2:30" s="42" customFormat="1" ht="15.75" customHeight="1" x14ac:dyDescent="0.2">
      <c r="B101" s="188"/>
      <c r="C101" s="189"/>
      <c r="D101" s="190"/>
      <c r="E101" s="123"/>
      <c r="F101" s="125"/>
      <c r="G101" s="37" t="str">
        <f t="shared" si="26"/>
        <v/>
      </c>
      <c r="H101" s="89" t="str">
        <f t="shared" si="27"/>
        <v/>
      </c>
      <c r="I101" s="39" t="str">
        <f t="shared" si="12"/>
        <v/>
      </c>
      <c r="J101" s="89" t="str">
        <f t="shared" si="28"/>
        <v/>
      </c>
      <c r="K101" s="40" t="str">
        <f t="shared" si="14"/>
        <v/>
      </c>
      <c r="L101" s="61" t="str">
        <f t="shared" si="31"/>
        <v/>
      </c>
      <c r="N101" s="123"/>
      <c r="O101" s="125"/>
      <c r="P101" s="37" t="str">
        <f t="shared" si="16"/>
        <v/>
      </c>
      <c r="Q101" s="89" t="str">
        <f t="shared" si="29"/>
        <v/>
      </c>
      <c r="R101" s="39" t="str">
        <f t="shared" si="18"/>
        <v/>
      </c>
      <c r="S101" s="89" t="str">
        <f t="shared" si="30"/>
        <v/>
      </c>
      <c r="T101" s="40" t="str">
        <f t="shared" si="20"/>
        <v/>
      </c>
      <c r="U101" s="61" t="str">
        <f t="shared" si="32"/>
        <v/>
      </c>
      <c r="Z101" s="62" t="str">
        <f t="shared" si="22"/>
        <v/>
      </c>
      <c r="AA101" s="41" t="str">
        <f t="shared" si="23"/>
        <v/>
      </c>
      <c r="AC101" s="62" t="str">
        <f t="shared" si="24"/>
        <v/>
      </c>
      <c r="AD101" s="41" t="str">
        <f t="shared" si="25"/>
        <v/>
      </c>
    </row>
    <row r="102" spans="2:30" s="42" customFormat="1" ht="15.75" customHeight="1" x14ac:dyDescent="0.2">
      <c r="B102" s="188"/>
      <c r="C102" s="189"/>
      <c r="D102" s="190"/>
      <c r="E102" s="123"/>
      <c r="F102" s="125"/>
      <c r="G102" s="37" t="str">
        <f t="shared" si="26"/>
        <v/>
      </c>
      <c r="H102" s="89" t="str">
        <f t="shared" si="27"/>
        <v/>
      </c>
      <c r="I102" s="39" t="str">
        <f t="shared" si="12"/>
        <v/>
      </c>
      <c r="J102" s="89" t="str">
        <f t="shared" si="28"/>
        <v/>
      </c>
      <c r="K102" s="40" t="str">
        <f t="shared" si="14"/>
        <v/>
      </c>
      <c r="L102" s="61" t="str">
        <f t="shared" si="31"/>
        <v/>
      </c>
      <c r="N102" s="123"/>
      <c r="O102" s="125"/>
      <c r="P102" s="37" t="str">
        <f t="shared" si="16"/>
        <v/>
      </c>
      <c r="Q102" s="89" t="str">
        <f t="shared" si="29"/>
        <v/>
      </c>
      <c r="R102" s="39" t="str">
        <f t="shared" si="18"/>
        <v/>
      </c>
      <c r="S102" s="89" t="str">
        <f t="shared" si="30"/>
        <v/>
      </c>
      <c r="T102" s="40" t="str">
        <f t="shared" si="20"/>
        <v/>
      </c>
      <c r="U102" s="61" t="str">
        <f t="shared" si="32"/>
        <v/>
      </c>
      <c r="Z102" s="62" t="str">
        <f t="shared" si="22"/>
        <v/>
      </c>
      <c r="AA102" s="41" t="str">
        <f t="shared" si="23"/>
        <v/>
      </c>
      <c r="AC102" s="62" t="str">
        <f t="shared" si="24"/>
        <v/>
      </c>
      <c r="AD102" s="41" t="str">
        <f t="shared" si="25"/>
        <v/>
      </c>
    </row>
    <row r="103" spans="2:30" s="42" customFormat="1" ht="15.75" customHeight="1" x14ac:dyDescent="0.2">
      <c r="B103" s="188"/>
      <c r="C103" s="189"/>
      <c r="D103" s="190"/>
      <c r="E103" s="123"/>
      <c r="F103" s="125"/>
      <c r="G103" s="37" t="str">
        <f t="shared" si="26"/>
        <v/>
      </c>
      <c r="H103" s="89" t="str">
        <f t="shared" si="27"/>
        <v/>
      </c>
      <c r="I103" s="39" t="str">
        <f t="shared" si="12"/>
        <v/>
      </c>
      <c r="J103" s="89" t="str">
        <f t="shared" si="28"/>
        <v/>
      </c>
      <c r="K103" s="40" t="str">
        <f t="shared" si="14"/>
        <v/>
      </c>
      <c r="L103" s="61" t="str">
        <f t="shared" si="31"/>
        <v/>
      </c>
      <c r="N103" s="123"/>
      <c r="O103" s="125"/>
      <c r="P103" s="37" t="str">
        <f t="shared" si="16"/>
        <v/>
      </c>
      <c r="Q103" s="89" t="str">
        <f t="shared" si="29"/>
        <v/>
      </c>
      <c r="R103" s="39" t="str">
        <f t="shared" si="18"/>
        <v/>
      </c>
      <c r="S103" s="89" t="str">
        <f t="shared" si="30"/>
        <v/>
      </c>
      <c r="T103" s="40" t="str">
        <f t="shared" si="20"/>
        <v/>
      </c>
      <c r="U103" s="61" t="str">
        <f t="shared" si="32"/>
        <v/>
      </c>
      <c r="Z103" s="62" t="str">
        <f t="shared" si="22"/>
        <v/>
      </c>
      <c r="AA103" s="41" t="str">
        <f t="shared" si="23"/>
        <v/>
      </c>
      <c r="AC103" s="62" t="str">
        <f t="shared" si="24"/>
        <v/>
      </c>
      <c r="AD103" s="41" t="str">
        <f t="shared" si="25"/>
        <v/>
      </c>
    </row>
    <row r="104" spans="2:30" s="42" customFormat="1" ht="15.75" customHeight="1" x14ac:dyDescent="0.2">
      <c r="B104" s="188"/>
      <c r="C104" s="189"/>
      <c r="D104" s="190"/>
      <c r="E104" s="123"/>
      <c r="F104" s="125"/>
      <c r="G104" s="37" t="str">
        <f t="shared" si="26"/>
        <v/>
      </c>
      <c r="H104" s="89" t="str">
        <f t="shared" si="27"/>
        <v/>
      </c>
      <c r="I104" s="39" t="str">
        <f t="shared" si="12"/>
        <v/>
      </c>
      <c r="J104" s="89" t="str">
        <f t="shared" si="28"/>
        <v/>
      </c>
      <c r="K104" s="40" t="str">
        <f t="shared" si="14"/>
        <v/>
      </c>
      <c r="L104" s="61" t="str">
        <f t="shared" si="31"/>
        <v/>
      </c>
      <c r="N104" s="123"/>
      <c r="O104" s="125"/>
      <c r="P104" s="37" t="str">
        <f t="shared" si="16"/>
        <v/>
      </c>
      <c r="Q104" s="89" t="str">
        <f t="shared" si="29"/>
        <v/>
      </c>
      <c r="R104" s="39" t="str">
        <f t="shared" si="18"/>
        <v/>
      </c>
      <c r="S104" s="89" t="str">
        <f t="shared" si="30"/>
        <v/>
      </c>
      <c r="T104" s="40" t="str">
        <f t="shared" si="20"/>
        <v/>
      </c>
      <c r="U104" s="61" t="str">
        <f t="shared" si="32"/>
        <v/>
      </c>
      <c r="Z104" s="62" t="str">
        <f t="shared" si="22"/>
        <v/>
      </c>
      <c r="AA104" s="41" t="str">
        <f t="shared" si="23"/>
        <v/>
      </c>
      <c r="AC104" s="62" t="str">
        <f t="shared" si="24"/>
        <v/>
      </c>
      <c r="AD104" s="41" t="str">
        <f t="shared" si="25"/>
        <v/>
      </c>
    </row>
    <row r="105" spans="2:30" s="42" customFormat="1" ht="15.75" customHeight="1" x14ac:dyDescent="0.2">
      <c r="B105" s="188"/>
      <c r="C105" s="189"/>
      <c r="D105" s="190"/>
      <c r="E105" s="123"/>
      <c r="F105" s="125"/>
      <c r="G105" s="37" t="str">
        <f t="shared" si="26"/>
        <v/>
      </c>
      <c r="H105" s="89" t="str">
        <f t="shared" si="27"/>
        <v/>
      </c>
      <c r="I105" s="39" t="str">
        <f t="shared" si="12"/>
        <v/>
      </c>
      <c r="J105" s="89" t="str">
        <f t="shared" si="28"/>
        <v/>
      </c>
      <c r="K105" s="40" t="str">
        <f t="shared" si="14"/>
        <v/>
      </c>
      <c r="L105" s="61" t="str">
        <f t="shared" si="31"/>
        <v/>
      </c>
      <c r="N105" s="123"/>
      <c r="O105" s="125"/>
      <c r="P105" s="37" t="str">
        <f t="shared" si="16"/>
        <v/>
      </c>
      <c r="Q105" s="89" t="str">
        <f t="shared" si="29"/>
        <v/>
      </c>
      <c r="R105" s="39" t="str">
        <f t="shared" si="18"/>
        <v/>
      </c>
      <c r="S105" s="89" t="str">
        <f t="shared" si="30"/>
        <v/>
      </c>
      <c r="T105" s="40" t="str">
        <f t="shared" si="20"/>
        <v/>
      </c>
      <c r="U105" s="61" t="str">
        <f t="shared" si="32"/>
        <v/>
      </c>
      <c r="Z105" s="62" t="str">
        <f t="shared" si="22"/>
        <v/>
      </c>
      <c r="AA105" s="41" t="str">
        <f t="shared" si="23"/>
        <v/>
      </c>
      <c r="AC105" s="62" t="str">
        <f t="shared" si="24"/>
        <v/>
      </c>
      <c r="AD105" s="41" t="str">
        <f t="shared" si="25"/>
        <v/>
      </c>
    </row>
    <row r="106" spans="2:30" s="42" customFormat="1" ht="15.75" customHeight="1" x14ac:dyDescent="0.2">
      <c r="B106" s="188"/>
      <c r="C106" s="189"/>
      <c r="D106" s="190"/>
      <c r="E106" s="123"/>
      <c r="F106" s="125"/>
      <c r="G106" s="37" t="str">
        <f t="shared" si="26"/>
        <v/>
      </c>
      <c r="H106" s="89" t="str">
        <f t="shared" si="27"/>
        <v/>
      </c>
      <c r="I106" s="39" t="str">
        <f t="shared" si="12"/>
        <v/>
      </c>
      <c r="J106" s="89" t="str">
        <f t="shared" si="28"/>
        <v/>
      </c>
      <c r="K106" s="40" t="str">
        <f t="shared" si="14"/>
        <v/>
      </c>
      <c r="L106" s="61" t="str">
        <f t="shared" si="31"/>
        <v/>
      </c>
      <c r="N106" s="123"/>
      <c r="O106" s="125"/>
      <c r="P106" s="37" t="str">
        <f t="shared" si="16"/>
        <v/>
      </c>
      <c r="Q106" s="89" t="str">
        <f t="shared" si="29"/>
        <v/>
      </c>
      <c r="R106" s="39" t="str">
        <f t="shared" si="18"/>
        <v/>
      </c>
      <c r="S106" s="89" t="str">
        <f t="shared" si="30"/>
        <v/>
      </c>
      <c r="T106" s="40" t="str">
        <f t="shared" si="20"/>
        <v/>
      </c>
      <c r="U106" s="61" t="str">
        <f t="shared" si="32"/>
        <v/>
      </c>
      <c r="Z106" s="62" t="str">
        <f t="shared" si="22"/>
        <v/>
      </c>
      <c r="AA106" s="41" t="str">
        <f t="shared" si="23"/>
        <v/>
      </c>
      <c r="AC106" s="62" t="str">
        <f t="shared" si="24"/>
        <v/>
      </c>
      <c r="AD106" s="41" t="str">
        <f t="shared" si="25"/>
        <v/>
      </c>
    </row>
    <row r="107" spans="2:30" s="42" customFormat="1" ht="15.75" customHeight="1" x14ac:dyDescent="0.2">
      <c r="B107" s="188"/>
      <c r="C107" s="189"/>
      <c r="D107" s="190"/>
      <c r="E107" s="123"/>
      <c r="F107" s="125"/>
      <c r="G107" s="37" t="str">
        <f t="shared" si="26"/>
        <v/>
      </c>
      <c r="H107" s="89" t="str">
        <f t="shared" si="27"/>
        <v/>
      </c>
      <c r="I107" s="39" t="str">
        <f t="shared" si="12"/>
        <v/>
      </c>
      <c r="J107" s="89" t="str">
        <f t="shared" si="28"/>
        <v/>
      </c>
      <c r="K107" s="40" t="str">
        <f t="shared" si="14"/>
        <v/>
      </c>
      <c r="L107" s="61" t="str">
        <f t="shared" si="31"/>
        <v/>
      </c>
      <c r="N107" s="123"/>
      <c r="O107" s="125"/>
      <c r="P107" s="37" t="str">
        <f t="shared" si="16"/>
        <v/>
      </c>
      <c r="Q107" s="89" t="str">
        <f t="shared" si="29"/>
        <v/>
      </c>
      <c r="R107" s="39" t="str">
        <f t="shared" si="18"/>
        <v/>
      </c>
      <c r="S107" s="89" t="str">
        <f t="shared" si="30"/>
        <v/>
      </c>
      <c r="T107" s="40" t="str">
        <f t="shared" si="20"/>
        <v/>
      </c>
      <c r="U107" s="61" t="str">
        <f t="shared" si="32"/>
        <v/>
      </c>
      <c r="Z107" s="62" t="str">
        <f t="shared" si="22"/>
        <v/>
      </c>
      <c r="AA107" s="41" t="str">
        <f t="shared" si="23"/>
        <v/>
      </c>
      <c r="AC107" s="62" t="str">
        <f t="shared" si="24"/>
        <v/>
      </c>
      <c r="AD107" s="41" t="str">
        <f t="shared" si="25"/>
        <v/>
      </c>
    </row>
    <row r="108" spans="2:30" s="42" customFormat="1" ht="15.75" customHeight="1" x14ac:dyDescent="0.2">
      <c r="B108" s="188"/>
      <c r="C108" s="189"/>
      <c r="D108" s="190"/>
      <c r="E108" s="123"/>
      <c r="F108" s="125"/>
      <c r="G108" s="37" t="str">
        <f t="shared" si="26"/>
        <v/>
      </c>
      <c r="H108" s="89" t="str">
        <f t="shared" si="27"/>
        <v/>
      </c>
      <c r="I108" s="39" t="str">
        <f t="shared" si="12"/>
        <v/>
      </c>
      <c r="J108" s="89" t="str">
        <f t="shared" si="28"/>
        <v/>
      </c>
      <c r="K108" s="40" t="str">
        <f t="shared" si="14"/>
        <v/>
      </c>
      <c r="L108" s="61" t="str">
        <f t="shared" si="31"/>
        <v/>
      </c>
      <c r="N108" s="123"/>
      <c r="O108" s="125"/>
      <c r="P108" s="37" t="str">
        <f t="shared" si="16"/>
        <v/>
      </c>
      <c r="Q108" s="89" t="str">
        <f t="shared" si="29"/>
        <v/>
      </c>
      <c r="R108" s="39" t="str">
        <f t="shared" si="18"/>
        <v/>
      </c>
      <c r="S108" s="89" t="str">
        <f t="shared" si="30"/>
        <v/>
      </c>
      <c r="T108" s="40" t="str">
        <f t="shared" si="20"/>
        <v/>
      </c>
      <c r="U108" s="61" t="str">
        <f t="shared" si="32"/>
        <v/>
      </c>
      <c r="Z108" s="62" t="str">
        <f t="shared" si="22"/>
        <v/>
      </c>
      <c r="AA108" s="41" t="str">
        <f t="shared" si="23"/>
        <v/>
      </c>
      <c r="AC108" s="62" t="str">
        <f t="shared" si="24"/>
        <v/>
      </c>
      <c r="AD108" s="41" t="str">
        <f t="shared" si="25"/>
        <v/>
      </c>
    </row>
    <row r="109" spans="2:30" s="42" customFormat="1" ht="15.75" customHeight="1" x14ac:dyDescent="0.2">
      <c r="B109" s="188"/>
      <c r="C109" s="189"/>
      <c r="D109" s="190"/>
      <c r="E109" s="123"/>
      <c r="F109" s="125"/>
      <c r="G109" s="37" t="str">
        <f t="shared" si="26"/>
        <v/>
      </c>
      <c r="H109" s="89" t="str">
        <f t="shared" si="27"/>
        <v/>
      </c>
      <c r="I109" s="39" t="str">
        <f t="shared" si="12"/>
        <v/>
      </c>
      <c r="J109" s="89" t="str">
        <f t="shared" si="28"/>
        <v/>
      </c>
      <c r="K109" s="40" t="str">
        <f t="shared" si="14"/>
        <v/>
      </c>
      <c r="L109" s="61" t="str">
        <f t="shared" si="31"/>
        <v/>
      </c>
      <c r="N109" s="123"/>
      <c r="O109" s="125"/>
      <c r="P109" s="37" t="str">
        <f t="shared" si="16"/>
        <v/>
      </c>
      <c r="Q109" s="89" t="str">
        <f t="shared" si="29"/>
        <v/>
      </c>
      <c r="R109" s="39" t="str">
        <f t="shared" si="18"/>
        <v/>
      </c>
      <c r="S109" s="89" t="str">
        <f t="shared" si="30"/>
        <v/>
      </c>
      <c r="T109" s="40" t="str">
        <f t="shared" si="20"/>
        <v/>
      </c>
      <c r="U109" s="61" t="str">
        <f t="shared" si="32"/>
        <v/>
      </c>
      <c r="Z109" s="62" t="str">
        <f t="shared" si="22"/>
        <v/>
      </c>
      <c r="AA109" s="41" t="str">
        <f t="shared" si="23"/>
        <v/>
      </c>
      <c r="AC109" s="62" t="str">
        <f t="shared" si="24"/>
        <v/>
      </c>
      <c r="AD109" s="41" t="str">
        <f t="shared" si="25"/>
        <v/>
      </c>
    </row>
    <row r="110" spans="2:30" s="42" customFormat="1" ht="15.75" customHeight="1" x14ac:dyDescent="0.2">
      <c r="B110" s="188"/>
      <c r="C110" s="189"/>
      <c r="D110" s="190"/>
      <c r="E110" s="123"/>
      <c r="F110" s="125"/>
      <c r="G110" s="37" t="str">
        <f t="shared" si="26"/>
        <v/>
      </c>
      <c r="H110" s="89" t="str">
        <f t="shared" si="27"/>
        <v/>
      </c>
      <c r="I110" s="39" t="str">
        <f t="shared" si="12"/>
        <v/>
      </c>
      <c r="J110" s="89" t="str">
        <f t="shared" si="28"/>
        <v/>
      </c>
      <c r="K110" s="40" t="str">
        <f t="shared" si="14"/>
        <v/>
      </c>
      <c r="L110" s="61" t="str">
        <f t="shared" si="31"/>
        <v/>
      </c>
      <c r="N110" s="123"/>
      <c r="O110" s="125"/>
      <c r="P110" s="37" t="str">
        <f t="shared" si="16"/>
        <v/>
      </c>
      <c r="Q110" s="89" t="str">
        <f t="shared" si="29"/>
        <v/>
      </c>
      <c r="R110" s="39" t="str">
        <f t="shared" si="18"/>
        <v/>
      </c>
      <c r="S110" s="89" t="str">
        <f t="shared" si="30"/>
        <v/>
      </c>
      <c r="T110" s="40" t="str">
        <f t="shared" si="20"/>
        <v/>
      </c>
      <c r="U110" s="61" t="str">
        <f t="shared" si="32"/>
        <v/>
      </c>
      <c r="Z110" s="62" t="str">
        <f t="shared" si="22"/>
        <v/>
      </c>
      <c r="AA110" s="41" t="str">
        <f t="shared" si="23"/>
        <v/>
      </c>
      <c r="AC110" s="62" t="str">
        <f t="shared" si="24"/>
        <v/>
      </c>
      <c r="AD110" s="41" t="str">
        <f t="shared" si="25"/>
        <v/>
      </c>
    </row>
    <row r="111" spans="2:30" s="42" customFormat="1" ht="15.75" customHeight="1" x14ac:dyDescent="0.2">
      <c r="B111" s="188"/>
      <c r="C111" s="189"/>
      <c r="D111" s="190"/>
      <c r="E111" s="123"/>
      <c r="F111" s="125"/>
      <c r="G111" s="37" t="str">
        <f t="shared" si="26"/>
        <v/>
      </c>
      <c r="H111" s="89" t="str">
        <f t="shared" si="27"/>
        <v/>
      </c>
      <c r="I111" s="39" t="str">
        <f t="shared" si="12"/>
        <v/>
      </c>
      <c r="J111" s="89" t="str">
        <f t="shared" si="28"/>
        <v/>
      </c>
      <c r="K111" s="40" t="str">
        <f t="shared" si="14"/>
        <v/>
      </c>
      <c r="L111" s="61" t="str">
        <f t="shared" si="31"/>
        <v/>
      </c>
      <c r="N111" s="123"/>
      <c r="O111" s="125"/>
      <c r="P111" s="37" t="str">
        <f t="shared" si="16"/>
        <v/>
      </c>
      <c r="Q111" s="89" t="str">
        <f t="shared" si="29"/>
        <v/>
      </c>
      <c r="R111" s="39" t="str">
        <f t="shared" si="18"/>
        <v/>
      </c>
      <c r="S111" s="89" t="str">
        <f t="shared" si="30"/>
        <v/>
      </c>
      <c r="T111" s="40" t="str">
        <f t="shared" si="20"/>
        <v/>
      </c>
      <c r="U111" s="61" t="str">
        <f t="shared" si="32"/>
        <v/>
      </c>
      <c r="Z111" s="62" t="str">
        <f t="shared" si="22"/>
        <v/>
      </c>
      <c r="AA111" s="41" t="str">
        <f t="shared" si="23"/>
        <v/>
      </c>
      <c r="AC111" s="62" t="str">
        <f t="shared" si="24"/>
        <v/>
      </c>
      <c r="AD111" s="41" t="str">
        <f t="shared" si="25"/>
        <v/>
      </c>
    </row>
    <row r="112" spans="2:30" s="42" customFormat="1" ht="15.75" customHeight="1" x14ac:dyDescent="0.2">
      <c r="B112" s="188"/>
      <c r="C112" s="189"/>
      <c r="D112" s="190"/>
      <c r="E112" s="123"/>
      <c r="F112" s="125"/>
      <c r="G112" s="37" t="str">
        <f t="shared" si="26"/>
        <v/>
      </c>
      <c r="H112" s="89" t="str">
        <f t="shared" si="27"/>
        <v/>
      </c>
      <c r="I112" s="39" t="str">
        <f t="shared" si="12"/>
        <v/>
      </c>
      <c r="J112" s="89" t="str">
        <f t="shared" si="28"/>
        <v/>
      </c>
      <c r="K112" s="40" t="str">
        <f t="shared" si="14"/>
        <v/>
      </c>
      <c r="L112" s="61" t="str">
        <f t="shared" si="31"/>
        <v/>
      </c>
      <c r="N112" s="123"/>
      <c r="O112" s="125"/>
      <c r="P112" s="37" t="str">
        <f t="shared" si="16"/>
        <v/>
      </c>
      <c r="Q112" s="89" t="str">
        <f t="shared" si="29"/>
        <v/>
      </c>
      <c r="R112" s="39" t="str">
        <f t="shared" si="18"/>
        <v/>
      </c>
      <c r="S112" s="89" t="str">
        <f t="shared" si="30"/>
        <v/>
      </c>
      <c r="T112" s="40" t="str">
        <f t="shared" si="20"/>
        <v/>
      </c>
      <c r="U112" s="61" t="str">
        <f t="shared" si="32"/>
        <v/>
      </c>
      <c r="Z112" s="62" t="str">
        <f t="shared" si="22"/>
        <v/>
      </c>
      <c r="AA112" s="41" t="str">
        <f t="shared" si="23"/>
        <v/>
      </c>
      <c r="AC112" s="62" t="str">
        <f t="shared" si="24"/>
        <v/>
      </c>
      <c r="AD112" s="41" t="str">
        <f t="shared" si="25"/>
        <v/>
      </c>
    </row>
    <row r="113" spans="2:30" s="42" customFormat="1" ht="15.75" customHeight="1" x14ac:dyDescent="0.2">
      <c r="B113" s="188"/>
      <c r="C113" s="189"/>
      <c r="D113" s="190"/>
      <c r="E113" s="123"/>
      <c r="F113" s="125"/>
      <c r="G113" s="37" t="str">
        <f t="shared" si="26"/>
        <v/>
      </c>
      <c r="H113" s="89" t="str">
        <f t="shared" si="27"/>
        <v/>
      </c>
      <c r="I113" s="39" t="str">
        <f t="shared" si="12"/>
        <v/>
      </c>
      <c r="J113" s="89" t="str">
        <f t="shared" si="28"/>
        <v/>
      </c>
      <c r="K113" s="40" t="str">
        <f t="shared" si="14"/>
        <v/>
      </c>
      <c r="L113" s="61" t="str">
        <f t="shared" si="31"/>
        <v/>
      </c>
      <c r="N113" s="123"/>
      <c r="O113" s="125"/>
      <c r="P113" s="37" t="str">
        <f t="shared" si="16"/>
        <v/>
      </c>
      <c r="Q113" s="89" t="str">
        <f t="shared" si="29"/>
        <v/>
      </c>
      <c r="R113" s="39" t="str">
        <f t="shared" si="18"/>
        <v/>
      </c>
      <c r="S113" s="89" t="str">
        <f t="shared" si="30"/>
        <v/>
      </c>
      <c r="T113" s="40" t="str">
        <f t="shared" si="20"/>
        <v/>
      </c>
      <c r="U113" s="61" t="str">
        <f t="shared" si="32"/>
        <v/>
      </c>
      <c r="Z113" s="62" t="str">
        <f t="shared" si="22"/>
        <v/>
      </c>
      <c r="AA113" s="41" t="str">
        <f t="shared" si="23"/>
        <v/>
      </c>
      <c r="AC113" s="62" t="str">
        <f t="shared" si="24"/>
        <v/>
      </c>
      <c r="AD113" s="41" t="str">
        <f t="shared" si="25"/>
        <v/>
      </c>
    </row>
    <row r="114" spans="2:30" s="42" customFormat="1" ht="15.75" customHeight="1" x14ac:dyDescent="0.2">
      <c r="B114" s="188"/>
      <c r="C114" s="189"/>
      <c r="D114" s="190"/>
      <c r="E114" s="123"/>
      <c r="F114" s="125"/>
      <c r="G114" s="37" t="str">
        <f t="shared" si="26"/>
        <v/>
      </c>
      <c r="H114" s="89" t="str">
        <f t="shared" si="27"/>
        <v/>
      </c>
      <c r="I114" s="39" t="str">
        <f t="shared" si="12"/>
        <v/>
      </c>
      <c r="J114" s="89" t="str">
        <f t="shared" si="28"/>
        <v/>
      </c>
      <c r="K114" s="40" t="str">
        <f t="shared" si="14"/>
        <v/>
      </c>
      <c r="L114" s="61" t="str">
        <f t="shared" si="31"/>
        <v/>
      </c>
      <c r="N114" s="123"/>
      <c r="O114" s="125"/>
      <c r="P114" s="37" t="str">
        <f t="shared" si="16"/>
        <v/>
      </c>
      <c r="Q114" s="89" t="str">
        <f t="shared" si="29"/>
        <v/>
      </c>
      <c r="R114" s="39" t="str">
        <f t="shared" si="18"/>
        <v/>
      </c>
      <c r="S114" s="89" t="str">
        <f t="shared" si="30"/>
        <v/>
      </c>
      <c r="T114" s="40" t="str">
        <f t="shared" si="20"/>
        <v/>
      </c>
      <c r="U114" s="61" t="str">
        <f t="shared" si="32"/>
        <v/>
      </c>
      <c r="Z114" s="62" t="str">
        <f t="shared" si="22"/>
        <v/>
      </c>
      <c r="AA114" s="41" t="str">
        <f t="shared" si="23"/>
        <v/>
      </c>
      <c r="AC114" s="62" t="str">
        <f t="shared" si="24"/>
        <v/>
      </c>
      <c r="AD114" s="41" t="str">
        <f t="shared" si="25"/>
        <v/>
      </c>
    </row>
    <row r="115" spans="2:30" s="42" customFormat="1" ht="15.75" customHeight="1" x14ac:dyDescent="0.2">
      <c r="B115" s="188"/>
      <c r="C115" s="189"/>
      <c r="D115" s="190"/>
      <c r="E115" s="123"/>
      <c r="F115" s="125"/>
      <c r="G115" s="37" t="str">
        <f t="shared" si="26"/>
        <v/>
      </c>
      <c r="H115" s="89" t="str">
        <f t="shared" si="27"/>
        <v/>
      </c>
      <c r="I115" s="39" t="str">
        <f t="shared" si="12"/>
        <v/>
      </c>
      <c r="J115" s="89" t="str">
        <f t="shared" si="28"/>
        <v/>
      </c>
      <c r="K115" s="40" t="str">
        <f t="shared" si="14"/>
        <v/>
      </c>
      <c r="L115" s="61" t="str">
        <f t="shared" si="31"/>
        <v/>
      </c>
      <c r="N115" s="123"/>
      <c r="O115" s="125"/>
      <c r="P115" s="37" t="str">
        <f t="shared" si="16"/>
        <v/>
      </c>
      <c r="Q115" s="89" t="str">
        <f t="shared" si="29"/>
        <v/>
      </c>
      <c r="R115" s="39" t="str">
        <f t="shared" si="18"/>
        <v/>
      </c>
      <c r="S115" s="89" t="str">
        <f t="shared" si="30"/>
        <v/>
      </c>
      <c r="T115" s="40" t="str">
        <f t="shared" si="20"/>
        <v/>
      </c>
      <c r="U115" s="61" t="str">
        <f t="shared" si="32"/>
        <v/>
      </c>
      <c r="Z115" s="62" t="str">
        <f t="shared" si="22"/>
        <v/>
      </c>
      <c r="AA115" s="41" t="str">
        <f t="shared" si="23"/>
        <v/>
      </c>
      <c r="AC115" s="62" t="str">
        <f t="shared" si="24"/>
        <v/>
      </c>
      <c r="AD115" s="41" t="str">
        <f t="shared" si="25"/>
        <v/>
      </c>
    </row>
    <row r="116" spans="2:30" s="42" customFormat="1" ht="15.75" customHeight="1" x14ac:dyDescent="0.2">
      <c r="B116" s="188"/>
      <c r="C116" s="189"/>
      <c r="D116" s="190"/>
      <c r="E116" s="123"/>
      <c r="F116" s="125"/>
      <c r="G116" s="37" t="str">
        <f t="shared" si="26"/>
        <v/>
      </c>
      <c r="H116" s="89" t="str">
        <f t="shared" si="27"/>
        <v/>
      </c>
      <c r="I116" s="39" t="str">
        <f t="shared" si="12"/>
        <v/>
      </c>
      <c r="J116" s="89" t="str">
        <f t="shared" si="28"/>
        <v/>
      </c>
      <c r="K116" s="40" t="str">
        <f t="shared" si="14"/>
        <v/>
      </c>
      <c r="L116" s="61" t="str">
        <f t="shared" si="31"/>
        <v/>
      </c>
      <c r="N116" s="123"/>
      <c r="O116" s="125"/>
      <c r="P116" s="37" t="str">
        <f t="shared" si="16"/>
        <v/>
      </c>
      <c r="Q116" s="89" t="str">
        <f t="shared" si="29"/>
        <v/>
      </c>
      <c r="R116" s="39" t="str">
        <f t="shared" si="18"/>
        <v/>
      </c>
      <c r="S116" s="89" t="str">
        <f t="shared" si="30"/>
        <v/>
      </c>
      <c r="T116" s="40" t="str">
        <f t="shared" si="20"/>
        <v/>
      </c>
      <c r="U116" s="61" t="str">
        <f t="shared" si="32"/>
        <v/>
      </c>
      <c r="Z116" s="62" t="str">
        <f t="shared" si="22"/>
        <v/>
      </c>
      <c r="AA116" s="41" t="str">
        <f t="shared" si="23"/>
        <v/>
      </c>
      <c r="AC116" s="62" t="str">
        <f t="shared" si="24"/>
        <v/>
      </c>
      <c r="AD116" s="41" t="str">
        <f t="shared" si="25"/>
        <v/>
      </c>
    </row>
    <row r="117" spans="2:30" s="42" customFormat="1" ht="15.75" customHeight="1" x14ac:dyDescent="0.2">
      <c r="B117" s="188"/>
      <c r="C117" s="189"/>
      <c r="D117" s="190"/>
      <c r="E117" s="123"/>
      <c r="F117" s="125"/>
      <c r="G117" s="37" t="str">
        <f t="shared" si="26"/>
        <v/>
      </c>
      <c r="H117" s="89" t="str">
        <f t="shared" si="27"/>
        <v/>
      </c>
      <c r="I117" s="39" t="str">
        <f t="shared" si="12"/>
        <v/>
      </c>
      <c r="J117" s="89" t="str">
        <f t="shared" si="28"/>
        <v/>
      </c>
      <c r="K117" s="40" t="str">
        <f t="shared" si="14"/>
        <v/>
      </c>
      <c r="L117" s="61" t="str">
        <f t="shared" si="31"/>
        <v/>
      </c>
      <c r="N117" s="123"/>
      <c r="O117" s="125"/>
      <c r="P117" s="37" t="str">
        <f t="shared" si="16"/>
        <v/>
      </c>
      <c r="Q117" s="89" t="str">
        <f t="shared" si="29"/>
        <v/>
      </c>
      <c r="R117" s="39" t="str">
        <f t="shared" si="18"/>
        <v/>
      </c>
      <c r="S117" s="89" t="str">
        <f t="shared" si="30"/>
        <v/>
      </c>
      <c r="T117" s="40" t="str">
        <f t="shared" si="20"/>
        <v/>
      </c>
      <c r="U117" s="61" t="str">
        <f t="shared" si="32"/>
        <v/>
      </c>
      <c r="Z117" s="62" t="str">
        <f t="shared" si="22"/>
        <v/>
      </c>
      <c r="AA117" s="41" t="str">
        <f t="shared" si="23"/>
        <v/>
      </c>
      <c r="AC117" s="62" t="str">
        <f t="shared" si="24"/>
        <v/>
      </c>
      <c r="AD117" s="41" t="str">
        <f t="shared" si="25"/>
        <v/>
      </c>
    </row>
    <row r="118" spans="2:30" s="42" customFormat="1" ht="15.75" customHeight="1" x14ac:dyDescent="0.2">
      <c r="B118" s="188"/>
      <c r="C118" s="189"/>
      <c r="D118" s="190"/>
      <c r="E118" s="123"/>
      <c r="F118" s="125"/>
      <c r="G118" s="37" t="str">
        <f t="shared" si="26"/>
        <v/>
      </c>
      <c r="H118" s="89" t="str">
        <f t="shared" si="27"/>
        <v/>
      </c>
      <c r="I118" s="39" t="str">
        <f t="shared" si="12"/>
        <v/>
      </c>
      <c r="J118" s="89" t="str">
        <f t="shared" si="28"/>
        <v/>
      </c>
      <c r="K118" s="40" t="str">
        <f t="shared" si="14"/>
        <v/>
      </c>
      <c r="L118" s="61" t="str">
        <f t="shared" si="31"/>
        <v/>
      </c>
      <c r="N118" s="123"/>
      <c r="O118" s="125"/>
      <c r="P118" s="37" t="str">
        <f t="shared" si="16"/>
        <v/>
      </c>
      <c r="Q118" s="89" t="str">
        <f t="shared" si="29"/>
        <v/>
      </c>
      <c r="R118" s="39" t="str">
        <f t="shared" si="18"/>
        <v/>
      </c>
      <c r="S118" s="89" t="str">
        <f t="shared" si="30"/>
        <v/>
      </c>
      <c r="T118" s="40" t="str">
        <f t="shared" si="20"/>
        <v/>
      </c>
      <c r="U118" s="61" t="str">
        <f t="shared" si="32"/>
        <v/>
      </c>
      <c r="Z118" s="62" t="str">
        <f t="shared" si="22"/>
        <v/>
      </c>
      <c r="AA118" s="41" t="str">
        <f t="shared" si="23"/>
        <v/>
      </c>
      <c r="AC118" s="62" t="str">
        <f t="shared" si="24"/>
        <v/>
      </c>
      <c r="AD118" s="41" t="str">
        <f t="shared" si="25"/>
        <v/>
      </c>
    </row>
    <row r="119" spans="2:30" ht="15.75" customHeight="1" x14ac:dyDescent="0.2">
      <c r="B119" s="193"/>
      <c r="C119" s="194"/>
      <c r="D119" s="195"/>
      <c r="E119" s="123"/>
      <c r="F119" s="124"/>
      <c r="G119" s="37" t="str">
        <f t="shared" si="0"/>
        <v/>
      </c>
      <c r="H119" s="38" t="str">
        <f t="shared" si="1"/>
        <v/>
      </c>
      <c r="I119" s="39" t="str">
        <f t="shared" si="2"/>
        <v/>
      </c>
      <c r="J119" s="38" t="str">
        <f t="shared" si="3"/>
        <v/>
      </c>
      <c r="K119" s="40" t="str">
        <f t="shared" si="4"/>
        <v/>
      </c>
      <c r="L119" s="61" t="str">
        <f t="shared" si="31"/>
        <v/>
      </c>
      <c r="N119" s="123"/>
      <c r="O119" s="128"/>
      <c r="P119" s="37" t="str">
        <f t="shared" si="5"/>
        <v/>
      </c>
      <c r="Q119" s="89" t="str">
        <f t="shared" si="6"/>
        <v/>
      </c>
      <c r="R119" s="39" t="str">
        <f t="shared" si="7"/>
        <v/>
      </c>
      <c r="S119" s="89" t="str">
        <f t="shared" si="8"/>
        <v/>
      </c>
      <c r="T119" s="40" t="str">
        <f t="shared" si="9"/>
        <v/>
      </c>
      <c r="U119" s="61" t="str">
        <f t="shared" si="32"/>
        <v/>
      </c>
      <c r="Z119" s="62" t="str">
        <f t="shared" ref="Z119:Z221" si="33">IF(OR($E119="",$F119=""),"",IF(H119&gt;$C$11, "Yes", "No"))</f>
        <v/>
      </c>
      <c r="AA119" s="41" t="str">
        <f t="shared" ref="AA119:AA221" si="34">IF(OR($E119="",$F119=""),"",IF(J119&lt;$C$11, "Yes", "No"))</f>
        <v/>
      </c>
      <c r="AC119" s="62" t="str">
        <f t="shared" ref="AC119:AC221" si="35">IF(OR($N119="",$O119=""),"",IF(Q119&gt;$C$12, "Yes", "No"))</f>
        <v/>
      </c>
      <c r="AD119" s="41" t="str">
        <f t="shared" ref="AD119:AD221" si="36">IF(OR($N119="",$O119=""),"",IF(S119&lt;$C$12, "Yes", "No"))</f>
        <v/>
      </c>
    </row>
    <row r="120" spans="2:30" ht="15.75" customHeight="1" x14ac:dyDescent="0.2">
      <c r="B120" s="193"/>
      <c r="C120" s="194"/>
      <c r="D120" s="195"/>
      <c r="E120" s="123"/>
      <c r="F120" s="124"/>
      <c r="G120" s="37" t="str">
        <f t="shared" si="0"/>
        <v/>
      </c>
      <c r="H120" s="38" t="str">
        <f t="shared" si="1"/>
        <v/>
      </c>
      <c r="I120" s="39" t="str">
        <f t="shared" si="2"/>
        <v/>
      </c>
      <c r="J120" s="89" t="str">
        <f t="shared" si="3"/>
        <v/>
      </c>
      <c r="K120" s="40" t="str">
        <f t="shared" si="4"/>
        <v/>
      </c>
      <c r="L120" s="61" t="str">
        <f t="shared" si="31"/>
        <v/>
      </c>
      <c r="N120" s="123"/>
      <c r="O120" s="124"/>
      <c r="P120" s="37" t="str">
        <f t="shared" si="5"/>
        <v/>
      </c>
      <c r="Q120" s="89" t="str">
        <f t="shared" si="6"/>
        <v/>
      </c>
      <c r="R120" s="39" t="str">
        <f t="shared" si="7"/>
        <v/>
      </c>
      <c r="S120" s="89" t="str">
        <f t="shared" si="8"/>
        <v/>
      </c>
      <c r="T120" s="40" t="str">
        <f t="shared" si="9"/>
        <v/>
      </c>
      <c r="U120" s="61" t="str">
        <f t="shared" si="32"/>
        <v/>
      </c>
      <c r="Z120" s="62" t="str">
        <f t="shared" si="33"/>
        <v/>
      </c>
      <c r="AA120" s="41" t="str">
        <f t="shared" si="34"/>
        <v/>
      </c>
      <c r="AC120" s="62" t="str">
        <f t="shared" si="35"/>
        <v/>
      </c>
      <c r="AD120" s="41" t="str">
        <f t="shared" si="36"/>
        <v/>
      </c>
    </row>
    <row r="121" spans="2:30" ht="15.75" customHeight="1" x14ac:dyDescent="0.2">
      <c r="B121" s="193"/>
      <c r="C121" s="194"/>
      <c r="D121" s="195"/>
      <c r="E121" s="123"/>
      <c r="F121" s="124"/>
      <c r="G121" s="37" t="str">
        <f t="shared" si="0"/>
        <v/>
      </c>
      <c r="H121" s="38" t="str">
        <f t="shared" si="1"/>
        <v/>
      </c>
      <c r="I121" s="39" t="str">
        <f t="shared" si="2"/>
        <v/>
      </c>
      <c r="J121" s="89" t="str">
        <f t="shared" si="3"/>
        <v/>
      </c>
      <c r="K121" s="40" t="str">
        <f t="shared" si="4"/>
        <v/>
      </c>
      <c r="L121" s="61" t="str">
        <f t="shared" si="31"/>
        <v/>
      </c>
      <c r="N121" s="123"/>
      <c r="O121" s="124"/>
      <c r="P121" s="37" t="str">
        <f t="shared" si="5"/>
        <v/>
      </c>
      <c r="Q121" s="89" t="str">
        <f t="shared" si="6"/>
        <v/>
      </c>
      <c r="R121" s="39" t="str">
        <f t="shared" si="7"/>
        <v/>
      </c>
      <c r="S121" s="89" t="str">
        <f t="shared" si="8"/>
        <v/>
      </c>
      <c r="T121" s="40" t="str">
        <f t="shared" si="9"/>
        <v/>
      </c>
      <c r="U121" s="61" t="str">
        <f t="shared" si="32"/>
        <v/>
      </c>
      <c r="Z121" s="62" t="str">
        <f t="shared" si="33"/>
        <v/>
      </c>
      <c r="AA121" s="41" t="str">
        <f t="shared" si="34"/>
        <v/>
      </c>
      <c r="AC121" s="62" t="str">
        <f t="shared" si="35"/>
        <v/>
      </c>
      <c r="AD121" s="41" t="str">
        <f t="shared" si="36"/>
        <v/>
      </c>
    </row>
    <row r="122" spans="2:30" ht="15.75" customHeight="1" x14ac:dyDescent="0.2">
      <c r="B122" s="193"/>
      <c r="C122" s="194"/>
      <c r="D122" s="195"/>
      <c r="E122" s="123"/>
      <c r="F122" s="124"/>
      <c r="G122" s="37" t="str">
        <f t="shared" si="0"/>
        <v/>
      </c>
      <c r="H122" s="38" t="str">
        <f t="shared" si="1"/>
        <v/>
      </c>
      <c r="I122" s="39" t="str">
        <f t="shared" si="2"/>
        <v/>
      </c>
      <c r="J122" s="89" t="str">
        <f t="shared" si="3"/>
        <v/>
      </c>
      <c r="K122" s="40" t="str">
        <f t="shared" si="4"/>
        <v/>
      </c>
      <c r="L122" s="61" t="str">
        <f t="shared" si="31"/>
        <v/>
      </c>
      <c r="N122" s="123"/>
      <c r="O122" s="124"/>
      <c r="P122" s="37" t="str">
        <f t="shared" si="5"/>
        <v/>
      </c>
      <c r="Q122" s="89" t="str">
        <f t="shared" si="6"/>
        <v/>
      </c>
      <c r="R122" s="39" t="str">
        <f t="shared" si="7"/>
        <v/>
      </c>
      <c r="S122" s="89" t="str">
        <f t="shared" si="8"/>
        <v/>
      </c>
      <c r="T122" s="40" t="str">
        <f t="shared" si="9"/>
        <v/>
      </c>
      <c r="U122" s="61" t="str">
        <f t="shared" si="32"/>
        <v/>
      </c>
      <c r="Z122" s="62" t="str">
        <f t="shared" si="33"/>
        <v/>
      </c>
      <c r="AA122" s="41" t="str">
        <f t="shared" si="34"/>
        <v/>
      </c>
      <c r="AC122" s="62" t="str">
        <f t="shared" si="35"/>
        <v/>
      </c>
      <c r="AD122" s="41" t="str">
        <f t="shared" si="36"/>
        <v/>
      </c>
    </row>
    <row r="123" spans="2:30" ht="15.75" customHeight="1" x14ac:dyDescent="0.2">
      <c r="B123" s="193"/>
      <c r="C123" s="194"/>
      <c r="D123" s="195"/>
      <c r="E123" s="123"/>
      <c r="F123" s="124"/>
      <c r="G123" s="37" t="str">
        <f t="shared" si="0"/>
        <v/>
      </c>
      <c r="H123" s="38" t="str">
        <f t="shared" si="1"/>
        <v/>
      </c>
      <c r="I123" s="39" t="str">
        <f t="shared" si="2"/>
        <v/>
      </c>
      <c r="J123" s="89" t="str">
        <f t="shared" si="3"/>
        <v/>
      </c>
      <c r="K123" s="40" t="str">
        <f t="shared" si="4"/>
        <v/>
      </c>
      <c r="L123" s="61" t="str">
        <f t="shared" si="31"/>
        <v/>
      </c>
      <c r="N123" s="123"/>
      <c r="O123" s="124"/>
      <c r="P123" s="37" t="str">
        <f t="shared" si="5"/>
        <v/>
      </c>
      <c r="Q123" s="89" t="str">
        <f t="shared" si="6"/>
        <v/>
      </c>
      <c r="R123" s="39" t="str">
        <f t="shared" si="7"/>
        <v/>
      </c>
      <c r="S123" s="89" t="str">
        <f t="shared" si="8"/>
        <v/>
      </c>
      <c r="T123" s="40" t="str">
        <f t="shared" si="9"/>
        <v/>
      </c>
      <c r="U123" s="61" t="str">
        <f t="shared" si="32"/>
        <v/>
      </c>
      <c r="Z123" s="62" t="str">
        <f t="shared" si="33"/>
        <v/>
      </c>
      <c r="AA123" s="41" t="str">
        <f t="shared" si="34"/>
        <v/>
      </c>
      <c r="AC123" s="62" t="str">
        <f t="shared" si="35"/>
        <v/>
      </c>
      <c r="AD123" s="41" t="str">
        <f t="shared" si="36"/>
        <v/>
      </c>
    </row>
    <row r="124" spans="2:30" ht="15.75" customHeight="1" x14ac:dyDescent="0.2">
      <c r="B124" s="193"/>
      <c r="C124" s="194"/>
      <c r="D124" s="195"/>
      <c r="E124" s="123"/>
      <c r="F124" s="124"/>
      <c r="G124" s="37" t="str">
        <f t="shared" si="0"/>
        <v/>
      </c>
      <c r="H124" s="38" t="str">
        <f t="shared" si="1"/>
        <v/>
      </c>
      <c r="I124" s="39" t="str">
        <f t="shared" si="2"/>
        <v/>
      </c>
      <c r="J124" s="89" t="str">
        <f t="shared" si="3"/>
        <v/>
      </c>
      <c r="K124" s="40" t="str">
        <f t="shared" si="4"/>
        <v/>
      </c>
      <c r="L124" s="61" t="str">
        <f t="shared" si="31"/>
        <v/>
      </c>
      <c r="N124" s="123"/>
      <c r="O124" s="124"/>
      <c r="P124" s="37" t="str">
        <f t="shared" si="5"/>
        <v/>
      </c>
      <c r="Q124" s="89" t="str">
        <f t="shared" si="6"/>
        <v/>
      </c>
      <c r="R124" s="39" t="str">
        <f t="shared" si="7"/>
        <v/>
      </c>
      <c r="S124" s="89" t="str">
        <f t="shared" si="8"/>
        <v/>
      </c>
      <c r="T124" s="40" t="str">
        <f t="shared" si="9"/>
        <v/>
      </c>
      <c r="U124" s="61" t="str">
        <f t="shared" si="32"/>
        <v/>
      </c>
      <c r="Z124" s="62" t="str">
        <f t="shared" si="33"/>
        <v/>
      </c>
      <c r="AA124" s="41" t="str">
        <f t="shared" si="34"/>
        <v/>
      </c>
      <c r="AC124" s="62" t="str">
        <f t="shared" si="35"/>
        <v/>
      </c>
      <c r="AD124" s="41" t="str">
        <f t="shared" si="36"/>
        <v/>
      </c>
    </row>
    <row r="125" spans="2:30" ht="15.75" customHeight="1" x14ac:dyDescent="0.2">
      <c r="B125" s="193"/>
      <c r="C125" s="194"/>
      <c r="D125" s="195"/>
      <c r="E125" s="123"/>
      <c r="F125" s="124"/>
      <c r="G125" s="37" t="str">
        <f t="shared" si="0"/>
        <v/>
      </c>
      <c r="H125" s="38" t="str">
        <f t="shared" si="1"/>
        <v/>
      </c>
      <c r="I125" s="39" t="str">
        <f t="shared" si="2"/>
        <v/>
      </c>
      <c r="J125" s="89" t="str">
        <f t="shared" si="3"/>
        <v/>
      </c>
      <c r="K125" s="40" t="str">
        <f t="shared" si="4"/>
        <v/>
      </c>
      <c r="L125" s="61" t="str">
        <f t="shared" si="31"/>
        <v/>
      </c>
      <c r="N125" s="123"/>
      <c r="O125" s="124"/>
      <c r="P125" s="37" t="str">
        <f t="shared" si="5"/>
        <v/>
      </c>
      <c r="Q125" s="89" t="str">
        <f t="shared" si="6"/>
        <v/>
      </c>
      <c r="R125" s="39" t="str">
        <f t="shared" si="7"/>
        <v/>
      </c>
      <c r="S125" s="89" t="str">
        <f t="shared" si="8"/>
        <v/>
      </c>
      <c r="T125" s="40" t="str">
        <f t="shared" si="9"/>
        <v/>
      </c>
      <c r="U125" s="61" t="str">
        <f t="shared" si="32"/>
        <v/>
      </c>
      <c r="Z125" s="62" t="str">
        <f t="shared" si="33"/>
        <v/>
      </c>
      <c r="AA125" s="41" t="str">
        <f t="shared" si="34"/>
        <v/>
      </c>
      <c r="AC125" s="62" t="str">
        <f t="shared" si="35"/>
        <v/>
      </c>
      <c r="AD125" s="41" t="str">
        <f t="shared" si="36"/>
        <v/>
      </c>
    </row>
    <row r="126" spans="2:30" ht="15.75" customHeight="1" x14ac:dyDescent="0.2">
      <c r="B126" s="193"/>
      <c r="C126" s="194"/>
      <c r="D126" s="195"/>
      <c r="E126" s="123"/>
      <c r="F126" s="124"/>
      <c r="G126" s="37" t="str">
        <f t="shared" si="0"/>
        <v/>
      </c>
      <c r="H126" s="38" t="str">
        <f t="shared" si="1"/>
        <v/>
      </c>
      <c r="I126" s="39" t="str">
        <f t="shared" si="2"/>
        <v/>
      </c>
      <c r="J126" s="89" t="str">
        <f t="shared" si="3"/>
        <v/>
      </c>
      <c r="K126" s="40" t="str">
        <f t="shared" si="4"/>
        <v/>
      </c>
      <c r="L126" s="61" t="str">
        <f t="shared" si="31"/>
        <v/>
      </c>
      <c r="N126" s="123"/>
      <c r="O126" s="124"/>
      <c r="P126" s="37" t="str">
        <f t="shared" si="5"/>
        <v/>
      </c>
      <c r="Q126" s="89" t="str">
        <f t="shared" si="6"/>
        <v/>
      </c>
      <c r="R126" s="39" t="str">
        <f t="shared" si="7"/>
        <v/>
      </c>
      <c r="S126" s="89" t="str">
        <f t="shared" si="8"/>
        <v/>
      </c>
      <c r="T126" s="40" t="str">
        <f t="shared" si="9"/>
        <v/>
      </c>
      <c r="U126" s="61" t="str">
        <f t="shared" si="32"/>
        <v/>
      </c>
      <c r="Z126" s="62" t="str">
        <f t="shared" si="33"/>
        <v/>
      </c>
      <c r="AA126" s="41" t="str">
        <f t="shared" si="34"/>
        <v/>
      </c>
      <c r="AC126" s="62" t="str">
        <f t="shared" si="35"/>
        <v/>
      </c>
      <c r="AD126" s="41" t="str">
        <f t="shared" si="36"/>
        <v/>
      </c>
    </row>
    <row r="127" spans="2:30" ht="15.75" customHeight="1" x14ac:dyDescent="0.2">
      <c r="B127" s="193"/>
      <c r="C127" s="194"/>
      <c r="D127" s="195"/>
      <c r="E127" s="123"/>
      <c r="F127" s="124"/>
      <c r="G127" s="37" t="str">
        <f t="shared" si="0"/>
        <v/>
      </c>
      <c r="H127" s="38" t="str">
        <f t="shared" si="1"/>
        <v/>
      </c>
      <c r="I127" s="39" t="str">
        <f t="shared" si="2"/>
        <v/>
      </c>
      <c r="J127" s="89" t="str">
        <f t="shared" si="3"/>
        <v/>
      </c>
      <c r="K127" s="40" t="str">
        <f t="shared" si="4"/>
        <v/>
      </c>
      <c r="L127" s="61" t="str">
        <f t="shared" si="31"/>
        <v/>
      </c>
      <c r="N127" s="123"/>
      <c r="O127" s="124"/>
      <c r="P127" s="37" t="str">
        <f t="shared" si="5"/>
        <v/>
      </c>
      <c r="Q127" s="89" t="str">
        <f t="shared" si="6"/>
        <v/>
      </c>
      <c r="R127" s="39" t="str">
        <f t="shared" si="7"/>
        <v/>
      </c>
      <c r="S127" s="89" t="str">
        <f t="shared" si="8"/>
        <v/>
      </c>
      <c r="T127" s="40" t="str">
        <f t="shared" si="9"/>
        <v/>
      </c>
      <c r="U127" s="61" t="str">
        <f t="shared" si="32"/>
        <v/>
      </c>
      <c r="Z127" s="62" t="str">
        <f t="shared" si="33"/>
        <v/>
      </c>
      <c r="AA127" s="41" t="str">
        <f t="shared" si="34"/>
        <v/>
      </c>
      <c r="AC127" s="62" t="str">
        <f t="shared" si="35"/>
        <v/>
      </c>
      <c r="AD127" s="41" t="str">
        <f t="shared" si="36"/>
        <v/>
      </c>
    </row>
    <row r="128" spans="2:30" ht="15.75" customHeight="1" x14ac:dyDescent="0.2">
      <c r="B128" s="193"/>
      <c r="C128" s="194"/>
      <c r="D128" s="195"/>
      <c r="E128" s="123"/>
      <c r="F128" s="124"/>
      <c r="G128" s="37" t="str">
        <f t="shared" si="0"/>
        <v/>
      </c>
      <c r="H128" s="38" t="str">
        <f t="shared" si="1"/>
        <v/>
      </c>
      <c r="I128" s="39" t="str">
        <f t="shared" si="2"/>
        <v/>
      </c>
      <c r="J128" s="89" t="str">
        <f t="shared" si="3"/>
        <v/>
      </c>
      <c r="K128" s="40" t="str">
        <f t="shared" si="4"/>
        <v/>
      </c>
      <c r="L128" s="61" t="str">
        <f t="shared" si="31"/>
        <v/>
      </c>
      <c r="N128" s="123"/>
      <c r="O128" s="124"/>
      <c r="P128" s="37" t="str">
        <f t="shared" si="5"/>
        <v/>
      </c>
      <c r="Q128" s="89" t="str">
        <f t="shared" si="6"/>
        <v/>
      </c>
      <c r="R128" s="39" t="str">
        <f t="shared" si="7"/>
        <v/>
      </c>
      <c r="S128" s="89" t="str">
        <f t="shared" si="8"/>
        <v/>
      </c>
      <c r="T128" s="40" t="str">
        <f t="shared" si="9"/>
        <v/>
      </c>
      <c r="U128" s="61" t="str">
        <f t="shared" si="32"/>
        <v/>
      </c>
      <c r="Z128" s="62" t="str">
        <f t="shared" si="33"/>
        <v/>
      </c>
      <c r="AA128" s="41" t="str">
        <f t="shared" si="34"/>
        <v/>
      </c>
      <c r="AC128" s="62" t="str">
        <f t="shared" si="35"/>
        <v/>
      </c>
      <c r="AD128" s="41" t="str">
        <f t="shared" si="36"/>
        <v/>
      </c>
    </row>
    <row r="129" spans="2:30" ht="15.75" customHeight="1" x14ac:dyDescent="0.2">
      <c r="B129" s="193"/>
      <c r="C129" s="194"/>
      <c r="D129" s="195"/>
      <c r="E129" s="123"/>
      <c r="F129" s="124"/>
      <c r="G129" s="37" t="str">
        <f t="shared" si="0"/>
        <v/>
      </c>
      <c r="H129" s="38" t="str">
        <f t="shared" si="1"/>
        <v/>
      </c>
      <c r="I129" s="39" t="str">
        <f t="shared" si="2"/>
        <v/>
      </c>
      <c r="J129" s="89" t="str">
        <f t="shared" si="3"/>
        <v/>
      </c>
      <c r="K129" s="40" t="str">
        <f t="shared" si="4"/>
        <v/>
      </c>
      <c r="L129" s="61" t="str">
        <f t="shared" si="31"/>
        <v/>
      </c>
      <c r="N129" s="123"/>
      <c r="O129" s="124"/>
      <c r="P129" s="37" t="str">
        <f t="shared" si="5"/>
        <v/>
      </c>
      <c r="Q129" s="89" t="str">
        <f t="shared" si="6"/>
        <v/>
      </c>
      <c r="R129" s="39" t="str">
        <f t="shared" si="7"/>
        <v/>
      </c>
      <c r="S129" s="89" t="str">
        <f t="shared" si="8"/>
        <v/>
      </c>
      <c r="T129" s="40" t="str">
        <f t="shared" si="9"/>
        <v/>
      </c>
      <c r="U129" s="61" t="str">
        <f t="shared" si="32"/>
        <v/>
      </c>
      <c r="Z129" s="62" t="str">
        <f t="shared" si="33"/>
        <v/>
      </c>
      <c r="AA129" s="41" t="str">
        <f t="shared" si="34"/>
        <v/>
      </c>
      <c r="AC129" s="62" t="str">
        <f t="shared" si="35"/>
        <v/>
      </c>
      <c r="AD129" s="41" t="str">
        <f t="shared" si="36"/>
        <v/>
      </c>
    </row>
    <row r="130" spans="2:30" ht="15.75" customHeight="1" x14ac:dyDescent="0.2">
      <c r="B130" s="193"/>
      <c r="C130" s="194"/>
      <c r="D130" s="195"/>
      <c r="E130" s="123"/>
      <c r="F130" s="124"/>
      <c r="G130" s="37" t="str">
        <f t="shared" si="0"/>
        <v/>
      </c>
      <c r="H130" s="38" t="str">
        <f t="shared" si="1"/>
        <v/>
      </c>
      <c r="I130" s="39" t="str">
        <f t="shared" si="2"/>
        <v/>
      </c>
      <c r="J130" s="89" t="str">
        <f t="shared" si="3"/>
        <v/>
      </c>
      <c r="K130" s="40" t="str">
        <f t="shared" si="4"/>
        <v/>
      </c>
      <c r="L130" s="61" t="str">
        <f t="shared" si="31"/>
        <v/>
      </c>
      <c r="N130" s="123"/>
      <c r="O130" s="124"/>
      <c r="P130" s="37" t="str">
        <f t="shared" si="5"/>
        <v/>
      </c>
      <c r="Q130" s="89" t="str">
        <f t="shared" si="6"/>
        <v/>
      </c>
      <c r="R130" s="39" t="str">
        <f t="shared" si="7"/>
        <v/>
      </c>
      <c r="S130" s="89" t="str">
        <f t="shared" si="8"/>
        <v/>
      </c>
      <c r="T130" s="40" t="str">
        <f t="shared" si="9"/>
        <v/>
      </c>
      <c r="U130" s="61" t="str">
        <f t="shared" si="32"/>
        <v/>
      </c>
      <c r="Z130" s="62" t="str">
        <f t="shared" si="33"/>
        <v/>
      </c>
      <c r="AA130" s="41" t="str">
        <f t="shared" si="34"/>
        <v/>
      </c>
      <c r="AC130" s="62" t="str">
        <f t="shared" si="35"/>
        <v/>
      </c>
      <c r="AD130" s="41" t="str">
        <f t="shared" si="36"/>
        <v/>
      </c>
    </row>
    <row r="131" spans="2:30" ht="15.75" customHeight="1" x14ac:dyDescent="0.2">
      <c r="B131" s="193"/>
      <c r="C131" s="194"/>
      <c r="D131" s="195"/>
      <c r="E131" s="123"/>
      <c r="F131" s="124"/>
      <c r="G131" s="37" t="str">
        <f t="shared" si="0"/>
        <v/>
      </c>
      <c r="H131" s="38" t="str">
        <f t="shared" si="1"/>
        <v/>
      </c>
      <c r="I131" s="39" t="str">
        <f t="shared" si="2"/>
        <v/>
      </c>
      <c r="J131" s="89" t="str">
        <f t="shared" si="3"/>
        <v/>
      </c>
      <c r="K131" s="40" t="str">
        <f t="shared" si="4"/>
        <v/>
      </c>
      <c r="L131" s="61" t="str">
        <f t="shared" si="31"/>
        <v/>
      </c>
      <c r="N131" s="123"/>
      <c r="O131" s="124"/>
      <c r="P131" s="37" t="str">
        <f t="shared" si="5"/>
        <v/>
      </c>
      <c r="Q131" s="89" t="str">
        <f t="shared" si="6"/>
        <v/>
      </c>
      <c r="R131" s="39" t="str">
        <f t="shared" si="7"/>
        <v/>
      </c>
      <c r="S131" s="89" t="str">
        <f t="shared" si="8"/>
        <v/>
      </c>
      <c r="T131" s="40" t="str">
        <f t="shared" si="9"/>
        <v/>
      </c>
      <c r="U131" s="61" t="str">
        <f t="shared" si="32"/>
        <v/>
      </c>
      <c r="Z131" s="62" t="str">
        <f t="shared" si="33"/>
        <v/>
      </c>
      <c r="AA131" s="41" t="str">
        <f t="shared" si="34"/>
        <v/>
      </c>
      <c r="AC131" s="62" t="str">
        <f t="shared" si="35"/>
        <v/>
      </c>
      <c r="AD131" s="41" t="str">
        <f t="shared" si="36"/>
        <v/>
      </c>
    </row>
    <row r="132" spans="2:30" ht="15.75" customHeight="1" x14ac:dyDescent="0.2">
      <c r="B132" s="193"/>
      <c r="C132" s="194"/>
      <c r="D132" s="195"/>
      <c r="E132" s="123"/>
      <c r="F132" s="124"/>
      <c r="G132" s="37" t="str">
        <f t="shared" si="0"/>
        <v/>
      </c>
      <c r="H132" s="38" t="str">
        <f t="shared" si="1"/>
        <v/>
      </c>
      <c r="I132" s="39" t="str">
        <f t="shared" si="2"/>
        <v/>
      </c>
      <c r="J132" s="89" t="str">
        <f t="shared" si="3"/>
        <v/>
      </c>
      <c r="K132" s="40" t="str">
        <f t="shared" si="4"/>
        <v/>
      </c>
      <c r="L132" s="61" t="str">
        <f t="shared" si="31"/>
        <v/>
      </c>
      <c r="N132" s="123"/>
      <c r="O132" s="124"/>
      <c r="P132" s="37" t="str">
        <f t="shared" si="5"/>
        <v/>
      </c>
      <c r="Q132" s="89" t="str">
        <f t="shared" si="6"/>
        <v/>
      </c>
      <c r="R132" s="39" t="str">
        <f t="shared" si="7"/>
        <v/>
      </c>
      <c r="S132" s="89" t="str">
        <f t="shared" si="8"/>
        <v/>
      </c>
      <c r="T132" s="40" t="str">
        <f t="shared" si="9"/>
        <v/>
      </c>
      <c r="U132" s="61" t="str">
        <f t="shared" si="32"/>
        <v/>
      </c>
      <c r="Z132" s="62" t="str">
        <f t="shared" si="33"/>
        <v/>
      </c>
      <c r="AA132" s="41" t="str">
        <f t="shared" si="34"/>
        <v/>
      </c>
      <c r="AC132" s="62" t="str">
        <f t="shared" si="35"/>
        <v/>
      </c>
      <c r="AD132" s="41" t="str">
        <f t="shared" si="36"/>
        <v/>
      </c>
    </row>
    <row r="133" spans="2:30" ht="15.75" customHeight="1" x14ac:dyDescent="0.2">
      <c r="B133" s="193"/>
      <c r="C133" s="194"/>
      <c r="D133" s="195"/>
      <c r="E133" s="123"/>
      <c r="F133" s="124"/>
      <c r="G133" s="37" t="str">
        <f t="shared" si="0"/>
        <v/>
      </c>
      <c r="H133" s="38" t="str">
        <f t="shared" si="1"/>
        <v/>
      </c>
      <c r="I133" s="39" t="str">
        <f t="shared" si="2"/>
        <v/>
      </c>
      <c r="J133" s="89" t="str">
        <f t="shared" si="3"/>
        <v/>
      </c>
      <c r="K133" s="40" t="str">
        <f t="shared" si="4"/>
        <v/>
      </c>
      <c r="L133" s="61" t="str">
        <f t="shared" si="31"/>
        <v/>
      </c>
      <c r="N133" s="123"/>
      <c r="O133" s="124"/>
      <c r="P133" s="37" t="str">
        <f t="shared" si="5"/>
        <v/>
      </c>
      <c r="Q133" s="89" t="str">
        <f t="shared" si="6"/>
        <v/>
      </c>
      <c r="R133" s="39" t="str">
        <f t="shared" si="7"/>
        <v/>
      </c>
      <c r="S133" s="89" t="str">
        <f t="shared" si="8"/>
        <v/>
      </c>
      <c r="T133" s="40" t="str">
        <f t="shared" si="9"/>
        <v/>
      </c>
      <c r="U133" s="61" t="str">
        <f t="shared" si="32"/>
        <v/>
      </c>
      <c r="Z133" s="62" t="str">
        <f t="shared" si="33"/>
        <v/>
      </c>
      <c r="AA133" s="41" t="str">
        <f t="shared" si="34"/>
        <v/>
      </c>
      <c r="AC133" s="62" t="str">
        <f t="shared" si="35"/>
        <v/>
      </c>
      <c r="AD133" s="41" t="str">
        <f t="shared" si="36"/>
        <v/>
      </c>
    </row>
    <row r="134" spans="2:30" ht="15.75" customHeight="1" x14ac:dyDescent="0.2">
      <c r="B134" s="193"/>
      <c r="C134" s="194"/>
      <c r="D134" s="195"/>
      <c r="E134" s="123"/>
      <c r="F134" s="124"/>
      <c r="G134" s="37" t="str">
        <f t="shared" si="0"/>
        <v/>
      </c>
      <c r="H134" s="38" t="str">
        <f t="shared" si="1"/>
        <v/>
      </c>
      <c r="I134" s="39" t="str">
        <f t="shared" si="2"/>
        <v/>
      </c>
      <c r="J134" s="89" t="str">
        <f t="shared" si="3"/>
        <v/>
      </c>
      <c r="K134" s="40" t="str">
        <f t="shared" si="4"/>
        <v/>
      </c>
      <c r="L134" s="61" t="str">
        <f t="shared" si="31"/>
        <v/>
      </c>
      <c r="N134" s="123"/>
      <c r="O134" s="124"/>
      <c r="P134" s="37" t="str">
        <f t="shared" si="5"/>
        <v/>
      </c>
      <c r="Q134" s="89" t="str">
        <f t="shared" si="6"/>
        <v/>
      </c>
      <c r="R134" s="39" t="str">
        <f t="shared" si="7"/>
        <v/>
      </c>
      <c r="S134" s="89" t="str">
        <f t="shared" si="8"/>
        <v/>
      </c>
      <c r="T134" s="40" t="str">
        <f t="shared" si="9"/>
        <v/>
      </c>
      <c r="U134" s="61" t="str">
        <f t="shared" si="32"/>
        <v/>
      </c>
      <c r="Z134" s="62" t="str">
        <f t="shared" si="33"/>
        <v/>
      </c>
      <c r="AA134" s="41" t="str">
        <f t="shared" si="34"/>
        <v/>
      </c>
      <c r="AC134" s="62" t="str">
        <f t="shared" si="35"/>
        <v/>
      </c>
      <c r="AD134" s="41" t="str">
        <f t="shared" si="36"/>
        <v/>
      </c>
    </row>
    <row r="135" spans="2:30" ht="15.75" customHeight="1" x14ac:dyDescent="0.2">
      <c r="B135" s="193"/>
      <c r="C135" s="194"/>
      <c r="D135" s="195"/>
      <c r="E135" s="123"/>
      <c r="F135" s="124"/>
      <c r="G135" s="37" t="str">
        <f t="shared" si="0"/>
        <v/>
      </c>
      <c r="H135" s="38" t="str">
        <f t="shared" si="1"/>
        <v/>
      </c>
      <c r="I135" s="39" t="str">
        <f t="shared" si="2"/>
        <v/>
      </c>
      <c r="J135" s="89" t="str">
        <f t="shared" si="3"/>
        <v/>
      </c>
      <c r="K135" s="40" t="str">
        <f t="shared" si="4"/>
        <v/>
      </c>
      <c r="L135" s="61" t="str">
        <f t="shared" si="31"/>
        <v/>
      </c>
      <c r="N135" s="123"/>
      <c r="O135" s="124"/>
      <c r="P135" s="37" t="str">
        <f t="shared" si="5"/>
        <v/>
      </c>
      <c r="Q135" s="89" t="str">
        <f t="shared" si="6"/>
        <v/>
      </c>
      <c r="R135" s="39" t="str">
        <f t="shared" si="7"/>
        <v/>
      </c>
      <c r="S135" s="89" t="str">
        <f t="shared" si="8"/>
        <v/>
      </c>
      <c r="T135" s="40" t="str">
        <f t="shared" si="9"/>
        <v/>
      </c>
      <c r="U135" s="61" t="str">
        <f t="shared" si="32"/>
        <v/>
      </c>
      <c r="Z135" s="62" t="str">
        <f t="shared" si="33"/>
        <v/>
      </c>
      <c r="AA135" s="41" t="str">
        <f t="shared" si="34"/>
        <v/>
      </c>
      <c r="AC135" s="62" t="str">
        <f t="shared" si="35"/>
        <v/>
      </c>
      <c r="AD135" s="41" t="str">
        <f t="shared" si="36"/>
        <v/>
      </c>
    </row>
    <row r="136" spans="2:30" ht="15.75" customHeight="1" x14ac:dyDescent="0.2">
      <c r="B136" s="193"/>
      <c r="C136" s="194"/>
      <c r="D136" s="195"/>
      <c r="E136" s="123"/>
      <c r="F136" s="124"/>
      <c r="G136" s="37" t="str">
        <f t="shared" si="0"/>
        <v/>
      </c>
      <c r="H136" s="38" t="str">
        <f t="shared" si="1"/>
        <v/>
      </c>
      <c r="I136" s="39" t="str">
        <f t="shared" si="2"/>
        <v/>
      </c>
      <c r="J136" s="89" t="str">
        <f t="shared" si="3"/>
        <v/>
      </c>
      <c r="K136" s="40" t="str">
        <f t="shared" si="4"/>
        <v/>
      </c>
      <c r="L136" s="61" t="str">
        <f t="shared" si="31"/>
        <v/>
      </c>
      <c r="N136" s="123"/>
      <c r="O136" s="124"/>
      <c r="P136" s="37" t="str">
        <f t="shared" si="5"/>
        <v/>
      </c>
      <c r="Q136" s="89" t="str">
        <f t="shared" si="6"/>
        <v/>
      </c>
      <c r="R136" s="39" t="str">
        <f t="shared" si="7"/>
        <v/>
      </c>
      <c r="S136" s="89" t="str">
        <f t="shared" si="8"/>
        <v/>
      </c>
      <c r="T136" s="40" t="str">
        <f t="shared" si="9"/>
        <v/>
      </c>
      <c r="U136" s="61" t="str">
        <f t="shared" si="32"/>
        <v/>
      </c>
      <c r="Z136" s="62" t="str">
        <f t="shared" si="33"/>
        <v/>
      </c>
      <c r="AA136" s="41" t="str">
        <f t="shared" si="34"/>
        <v/>
      </c>
      <c r="AC136" s="62" t="str">
        <f t="shared" si="35"/>
        <v/>
      </c>
      <c r="AD136" s="41" t="str">
        <f t="shared" si="36"/>
        <v/>
      </c>
    </row>
    <row r="137" spans="2:30" ht="15.75" customHeight="1" x14ac:dyDescent="0.2">
      <c r="B137" s="193"/>
      <c r="C137" s="194"/>
      <c r="D137" s="195"/>
      <c r="E137" s="123"/>
      <c r="F137" s="124"/>
      <c r="G137" s="37" t="str">
        <f t="shared" si="0"/>
        <v/>
      </c>
      <c r="H137" s="38" t="str">
        <f t="shared" si="1"/>
        <v/>
      </c>
      <c r="I137" s="39" t="str">
        <f t="shared" si="2"/>
        <v/>
      </c>
      <c r="J137" s="89" t="str">
        <f t="shared" si="3"/>
        <v/>
      </c>
      <c r="K137" s="40" t="str">
        <f t="shared" si="4"/>
        <v/>
      </c>
      <c r="L137" s="61" t="str">
        <f t="shared" si="31"/>
        <v/>
      </c>
      <c r="N137" s="123"/>
      <c r="O137" s="124"/>
      <c r="P137" s="37" t="str">
        <f t="shared" si="5"/>
        <v/>
      </c>
      <c r="Q137" s="89" t="str">
        <f t="shared" si="6"/>
        <v/>
      </c>
      <c r="R137" s="39" t="str">
        <f t="shared" si="7"/>
        <v/>
      </c>
      <c r="S137" s="89" t="str">
        <f t="shared" si="8"/>
        <v/>
      </c>
      <c r="T137" s="40" t="str">
        <f t="shared" si="9"/>
        <v/>
      </c>
      <c r="U137" s="61" t="str">
        <f t="shared" si="32"/>
        <v/>
      </c>
      <c r="Z137" s="62" t="str">
        <f t="shared" si="33"/>
        <v/>
      </c>
      <c r="AA137" s="41" t="str">
        <f t="shared" si="34"/>
        <v/>
      </c>
      <c r="AC137" s="62" t="str">
        <f t="shared" si="35"/>
        <v/>
      </c>
      <c r="AD137" s="41" t="str">
        <f t="shared" si="36"/>
        <v/>
      </c>
    </row>
    <row r="138" spans="2:30" ht="15.75" customHeight="1" x14ac:dyDescent="0.2">
      <c r="B138" s="193"/>
      <c r="C138" s="194"/>
      <c r="D138" s="195"/>
      <c r="E138" s="123"/>
      <c r="F138" s="124"/>
      <c r="G138" s="37" t="str">
        <f t="shared" si="0"/>
        <v/>
      </c>
      <c r="H138" s="89" t="str">
        <f t="shared" si="1"/>
        <v/>
      </c>
      <c r="I138" s="39" t="str">
        <f t="shared" si="2"/>
        <v/>
      </c>
      <c r="J138" s="89" t="str">
        <f t="shared" si="3"/>
        <v/>
      </c>
      <c r="K138" s="40" t="str">
        <f t="shared" si="4"/>
        <v/>
      </c>
      <c r="L138" s="61" t="str">
        <f t="shared" si="31"/>
        <v/>
      </c>
      <c r="N138" s="123"/>
      <c r="O138" s="124"/>
      <c r="P138" s="37" t="str">
        <f t="shared" si="5"/>
        <v/>
      </c>
      <c r="Q138" s="89" t="str">
        <f t="shared" si="6"/>
        <v/>
      </c>
      <c r="R138" s="39" t="str">
        <f t="shared" si="7"/>
        <v/>
      </c>
      <c r="S138" s="89" t="str">
        <f t="shared" si="8"/>
        <v/>
      </c>
      <c r="T138" s="40" t="str">
        <f t="shared" si="9"/>
        <v/>
      </c>
      <c r="U138" s="61" t="str">
        <f t="shared" si="32"/>
        <v/>
      </c>
      <c r="Z138" s="62" t="str">
        <f t="shared" si="33"/>
        <v/>
      </c>
      <c r="AA138" s="41" t="str">
        <f t="shared" si="34"/>
        <v/>
      </c>
      <c r="AC138" s="62" t="str">
        <f t="shared" si="35"/>
        <v/>
      </c>
      <c r="AD138" s="41" t="str">
        <f t="shared" si="36"/>
        <v/>
      </c>
    </row>
    <row r="139" spans="2:30" ht="15.75" customHeight="1" x14ac:dyDescent="0.2">
      <c r="B139" s="193"/>
      <c r="C139" s="194"/>
      <c r="D139" s="195"/>
      <c r="E139" s="123"/>
      <c r="F139" s="124"/>
      <c r="G139" s="37" t="str">
        <f t="shared" si="0"/>
        <v/>
      </c>
      <c r="H139" s="89" t="str">
        <f t="shared" si="1"/>
        <v/>
      </c>
      <c r="I139" s="39" t="str">
        <f t="shared" si="2"/>
        <v/>
      </c>
      <c r="J139" s="89" t="str">
        <f t="shared" si="3"/>
        <v/>
      </c>
      <c r="K139" s="40" t="str">
        <f t="shared" si="4"/>
        <v/>
      </c>
      <c r="L139" s="61" t="str">
        <f t="shared" si="31"/>
        <v/>
      </c>
      <c r="N139" s="123"/>
      <c r="O139" s="124"/>
      <c r="P139" s="37" t="str">
        <f t="shared" si="5"/>
        <v/>
      </c>
      <c r="Q139" s="89" t="str">
        <f t="shared" si="6"/>
        <v/>
      </c>
      <c r="R139" s="39" t="str">
        <f t="shared" si="7"/>
        <v/>
      </c>
      <c r="S139" s="89" t="str">
        <f t="shared" si="8"/>
        <v/>
      </c>
      <c r="T139" s="40" t="str">
        <f t="shared" si="9"/>
        <v/>
      </c>
      <c r="U139" s="61" t="str">
        <f t="shared" si="32"/>
        <v/>
      </c>
      <c r="Z139" s="62" t="str">
        <f t="shared" si="33"/>
        <v/>
      </c>
      <c r="AA139" s="41" t="str">
        <f t="shared" si="34"/>
        <v/>
      </c>
      <c r="AC139" s="62" t="str">
        <f t="shared" si="35"/>
        <v/>
      </c>
      <c r="AD139" s="41" t="str">
        <f t="shared" si="36"/>
        <v/>
      </c>
    </row>
    <row r="140" spans="2:30" ht="15.75" customHeight="1" x14ac:dyDescent="0.2">
      <c r="B140" s="193"/>
      <c r="C140" s="194"/>
      <c r="D140" s="195"/>
      <c r="E140" s="123"/>
      <c r="F140" s="124"/>
      <c r="G140" s="37" t="str">
        <f t="shared" si="0"/>
        <v/>
      </c>
      <c r="H140" s="89" t="str">
        <f t="shared" si="1"/>
        <v/>
      </c>
      <c r="I140" s="39" t="str">
        <f t="shared" si="2"/>
        <v/>
      </c>
      <c r="J140" s="89" t="str">
        <f t="shared" si="3"/>
        <v/>
      </c>
      <c r="K140" s="40" t="str">
        <f t="shared" si="4"/>
        <v/>
      </c>
      <c r="L140" s="61" t="str">
        <f t="shared" si="31"/>
        <v/>
      </c>
      <c r="N140" s="123"/>
      <c r="O140" s="124"/>
      <c r="P140" s="37" t="str">
        <f t="shared" si="5"/>
        <v/>
      </c>
      <c r="Q140" s="89" t="str">
        <f t="shared" si="6"/>
        <v/>
      </c>
      <c r="R140" s="39" t="str">
        <f t="shared" si="7"/>
        <v/>
      </c>
      <c r="S140" s="89" t="str">
        <f t="shared" si="8"/>
        <v/>
      </c>
      <c r="T140" s="40" t="str">
        <f t="shared" si="9"/>
        <v/>
      </c>
      <c r="U140" s="61" t="str">
        <f t="shared" si="32"/>
        <v/>
      </c>
      <c r="Z140" s="62" t="str">
        <f t="shared" si="33"/>
        <v/>
      </c>
      <c r="AA140" s="41" t="str">
        <f t="shared" si="34"/>
        <v/>
      </c>
      <c r="AC140" s="62" t="str">
        <f t="shared" si="35"/>
        <v/>
      </c>
      <c r="AD140" s="41" t="str">
        <f t="shared" si="36"/>
        <v/>
      </c>
    </row>
    <row r="141" spans="2:30" s="42" customFormat="1" ht="15.75" customHeight="1" x14ac:dyDescent="0.2">
      <c r="B141" s="193"/>
      <c r="C141" s="194"/>
      <c r="D141" s="195"/>
      <c r="E141" s="123"/>
      <c r="F141" s="124"/>
      <c r="G141" s="37" t="str">
        <f t="shared" si="0"/>
        <v/>
      </c>
      <c r="H141" s="89" t="str">
        <f t="shared" si="1"/>
        <v/>
      </c>
      <c r="I141" s="39" t="str">
        <f t="shared" si="2"/>
        <v/>
      </c>
      <c r="J141" s="89" t="str">
        <f t="shared" si="3"/>
        <v/>
      </c>
      <c r="K141" s="40" t="str">
        <f t="shared" si="4"/>
        <v/>
      </c>
      <c r="L141" s="61" t="str">
        <f t="shared" si="31"/>
        <v/>
      </c>
      <c r="N141" s="123"/>
      <c r="O141" s="124"/>
      <c r="P141" s="37" t="str">
        <f t="shared" si="5"/>
        <v/>
      </c>
      <c r="Q141" s="89" t="str">
        <f t="shared" si="6"/>
        <v/>
      </c>
      <c r="R141" s="39" t="str">
        <f t="shared" si="7"/>
        <v/>
      </c>
      <c r="S141" s="89" t="str">
        <f t="shared" si="8"/>
        <v/>
      </c>
      <c r="T141" s="40" t="str">
        <f t="shared" si="9"/>
        <v/>
      </c>
      <c r="U141" s="61" t="str">
        <f t="shared" si="32"/>
        <v/>
      </c>
      <c r="Z141" s="62" t="str">
        <f t="shared" si="33"/>
        <v/>
      </c>
      <c r="AA141" s="41" t="str">
        <f t="shared" si="34"/>
        <v/>
      </c>
      <c r="AC141" s="62" t="str">
        <f t="shared" si="35"/>
        <v/>
      </c>
      <c r="AD141" s="41" t="str">
        <f t="shared" si="36"/>
        <v/>
      </c>
    </row>
    <row r="142" spans="2:30" ht="15.75" customHeight="1" x14ac:dyDescent="0.2">
      <c r="B142" s="193"/>
      <c r="C142" s="194"/>
      <c r="D142" s="195"/>
      <c r="E142" s="123"/>
      <c r="F142" s="124"/>
      <c r="G142" s="37" t="str">
        <f t="shared" si="0"/>
        <v/>
      </c>
      <c r="H142" s="89" t="str">
        <f t="shared" si="1"/>
        <v/>
      </c>
      <c r="I142" s="39" t="str">
        <f t="shared" si="2"/>
        <v/>
      </c>
      <c r="J142" s="89" t="str">
        <f t="shared" si="3"/>
        <v/>
      </c>
      <c r="K142" s="40" t="str">
        <f t="shared" si="4"/>
        <v/>
      </c>
      <c r="L142" s="61" t="str">
        <f t="shared" si="31"/>
        <v/>
      </c>
      <c r="N142" s="123"/>
      <c r="O142" s="124"/>
      <c r="P142" s="37" t="str">
        <f t="shared" si="5"/>
        <v/>
      </c>
      <c r="Q142" s="89" t="str">
        <f t="shared" si="6"/>
        <v/>
      </c>
      <c r="R142" s="39" t="str">
        <f t="shared" si="7"/>
        <v/>
      </c>
      <c r="S142" s="89" t="str">
        <f t="shared" si="8"/>
        <v/>
      </c>
      <c r="T142" s="40" t="str">
        <f t="shared" si="9"/>
        <v/>
      </c>
      <c r="U142" s="61" t="str">
        <f t="shared" si="32"/>
        <v/>
      </c>
      <c r="Z142" s="62" t="str">
        <f t="shared" si="33"/>
        <v/>
      </c>
      <c r="AA142" s="41" t="str">
        <f t="shared" si="34"/>
        <v/>
      </c>
      <c r="AC142" s="62" t="str">
        <f t="shared" si="35"/>
        <v/>
      </c>
      <c r="AD142" s="41" t="str">
        <f t="shared" si="36"/>
        <v/>
      </c>
    </row>
    <row r="143" spans="2:30" ht="15.75" customHeight="1" x14ac:dyDescent="0.2">
      <c r="B143" s="193"/>
      <c r="C143" s="194"/>
      <c r="D143" s="195"/>
      <c r="E143" s="123"/>
      <c r="F143" s="124"/>
      <c r="G143" s="37" t="str">
        <f t="shared" si="0"/>
        <v/>
      </c>
      <c r="H143" s="89" t="str">
        <f t="shared" si="1"/>
        <v/>
      </c>
      <c r="I143" s="39" t="str">
        <f t="shared" si="2"/>
        <v/>
      </c>
      <c r="J143" s="89" t="str">
        <f t="shared" si="3"/>
        <v/>
      </c>
      <c r="K143" s="40" t="str">
        <f t="shared" si="4"/>
        <v/>
      </c>
      <c r="L143" s="61" t="str">
        <f t="shared" si="31"/>
        <v/>
      </c>
      <c r="N143" s="123"/>
      <c r="O143" s="124"/>
      <c r="P143" s="37" t="str">
        <f t="shared" si="5"/>
        <v/>
      </c>
      <c r="Q143" s="89" t="str">
        <f t="shared" si="6"/>
        <v/>
      </c>
      <c r="R143" s="39" t="str">
        <f t="shared" si="7"/>
        <v/>
      </c>
      <c r="S143" s="89" t="str">
        <f t="shared" si="8"/>
        <v/>
      </c>
      <c r="T143" s="40" t="str">
        <f t="shared" si="9"/>
        <v/>
      </c>
      <c r="U143" s="61" t="str">
        <f t="shared" si="32"/>
        <v/>
      </c>
      <c r="Z143" s="62" t="str">
        <f t="shared" si="33"/>
        <v/>
      </c>
      <c r="AA143" s="41" t="str">
        <f t="shared" si="34"/>
        <v/>
      </c>
      <c r="AC143" s="62" t="str">
        <f t="shared" si="35"/>
        <v/>
      </c>
      <c r="AD143" s="41" t="str">
        <f t="shared" si="36"/>
        <v/>
      </c>
    </row>
    <row r="144" spans="2:30" ht="15.75" customHeight="1" x14ac:dyDescent="0.2">
      <c r="B144" s="193"/>
      <c r="C144" s="194"/>
      <c r="D144" s="195"/>
      <c r="E144" s="123"/>
      <c r="F144" s="124"/>
      <c r="G144" s="37" t="str">
        <f t="shared" si="0"/>
        <v/>
      </c>
      <c r="H144" s="89" t="str">
        <f t="shared" si="1"/>
        <v/>
      </c>
      <c r="I144" s="39" t="str">
        <f t="shared" si="2"/>
        <v/>
      </c>
      <c r="J144" s="89" t="str">
        <f t="shared" si="3"/>
        <v/>
      </c>
      <c r="K144" s="40" t="str">
        <f t="shared" si="4"/>
        <v/>
      </c>
      <c r="L144" s="61" t="str">
        <f t="shared" si="31"/>
        <v/>
      </c>
      <c r="N144" s="123"/>
      <c r="O144" s="124"/>
      <c r="P144" s="37" t="str">
        <f t="shared" si="5"/>
        <v/>
      </c>
      <c r="Q144" s="89" t="str">
        <f t="shared" si="6"/>
        <v/>
      </c>
      <c r="R144" s="39" t="str">
        <f t="shared" si="7"/>
        <v/>
      </c>
      <c r="S144" s="89" t="str">
        <f t="shared" si="8"/>
        <v/>
      </c>
      <c r="T144" s="40" t="str">
        <f t="shared" si="9"/>
        <v/>
      </c>
      <c r="U144" s="61" t="str">
        <f t="shared" si="32"/>
        <v/>
      </c>
      <c r="Z144" s="62" t="str">
        <f t="shared" si="33"/>
        <v/>
      </c>
      <c r="AA144" s="41" t="str">
        <f t="shared" si="34"/>
        <v/>
      </c>
      <c r="AC144" s="62" t="str">
        <f t="shared" si="35"/>
        <v/>
      </c>
      <c r="AD144" s="41" t="str">
        <f t="shared" si="36"/>
        <v/>
      </c>
    </row>
    <row r="145" spans="2:30" ht="15.75" customHeight="1" x14ac:dyDescent="0.2">
      <c r="B145" s="193"/>
      <c r="C145" s="194"/>
      <c r="D145" s="195"/>
      <c r="E145" s="123"/>
      <c r="F145" s="124"/>
      <c r="G145" s="37" t="str">
        <f t="shared" si="0"/>
        <v/>
      </c>
      <c r="H145" s="89" t="str">
        <f t="shared" si="1"/>
        <v/>
      </c>
      <c r="I145" s="39" t="str">
        <f t="shared" si="2"/>
        <v/>
      </c>
      <c r="J145" s="89" t="str">
        <f t="shared" si="3"/>
        <v/>
      </c>
      <c r="K145" s="40" t="str">
        <f t="shared" si="4"/>
        <v/>
      </c>
      <c r="L145" s="61" t="str">
        <f t="shared" ref="L145:L208" si="37">IF(OR(E145="",F145=""),"",IF(Z145&amp;AA145="YesNo","Higher",IF(Z145&amp;AA145="NoYes","Lower","Not Different")))</f>
        <v/>
      </c>
      <c r="N145" s="123"/>
      <c r="O145" s="124"/>
      <c r="P145" s="37" t="str">
        <f t="shared" si="5"/>
        <v/>
      </c>
      <c r="Q145" s="89" t="str">
        <f t="shared" si="6"/>
        <v/>
      </c>
      <c r="R145" s="39" t="str">
        <f t="shared" si="7"/>
        <v/>
      </c>
      <c r="S145" s="89" t="str">
        <f t="shared" si="8"/>
        <v/>
      </c>
      <c r="T145" s="40" t="str">
        <f t="shared" si="9"/>
        <v/>
      </c>
      <c r="U145" s="61" t="str">
        <f t="shared" ref="U145:U208" si="38">IF(OR(N145="",O145=""),"",IF(AC145&amp;AD145="YesNo","Higher",IF(AC145&amp;AD145="NoYes","Lower","Not Different")))</f>
        <v/>
      </c>
      <c r="Z145" s="62" t="str">
        <f t="shared" si="33"/>
        <v/>
      </c>
      <c r="AA145" s="41" t="str">
        <f t="shared" si="34"/>
        <v/>
      </c>
      <c r="AC145" s="62" t="str">
        <f t="shared" si="35"/>
        <v/>
      </c>
      <c r="AD145" s="41" t="str">
        <f t="shared" si="36"/>
        <v/>
      </c>
    </row>
    <row r="146" spans="2:30" ht="15.75" customHeight="1" x14ac:dyDescent="0.2">
      <c r="B146" s="193"/>
      <c r="C146" s="194"/>
      <c r="D146" s="195"/>
      <c r="E146" s="123"/>
      <c r="F146" s="124"/>
      <c r="G146" s="37" t="str">
        <f t="shared" si="0"/>
        <v/>
      </c>
      <c r="H146" s="89" t="str">
        <f t="shared" si="1"/>
        <v/>
      </c>
      <c r="I146" s="39" t="str">
        <f t="shared" si="2"/>
        <v/>
      </c>
      <c r="J146" s="89" t="str">
        <f t="shared" si="3"/>
        <v/>
      </c>
      <c r="K146" s="40" t="str">
        <f t="shared" si="4"/>
        <v/>
      </c>
      <c r="L146" s="61" t="str">
        <f t="shared" si="37"/>
        <v/>
      </c>
      <c r="N146" s="123"/>
      <c r="O146" s="124"/>
      <c r="P146" s="37" t="str">
        <f t="shared" si="5"/>
        <v/>
      </c>
      <c r="Q146" s="89" t="str">
        <f t="shared" si="6"/>
        <v/>
      </c>
      <c r="R146" s="39" t="str">
        <f t="shared" si="7"/>
        <v/>
      </c>
      <c r="S146" s="89" t="str">
        <f t="shared" si="8"/>
        <v/>
      </c>
      <c r="T146" s="40" t="str">
        <f t="shared" si="9"/>
        <v/>
      </c>
      <c r="U146" s="61" t="str">
        <f t="shared" si="38"/>
        <v/>
      </c>
      <c r="Z146" s="62" t="str">
        <f t="shared" si="33"/>
        <v/>
      </c>
      <c r="AA146" s="41" t="str">
        <f t="shared" si="34"/>
        <v/>
      </c>
      <c r="AC146" s="62" t="str">
        <f t="shared" si="35"/>
        <v/>
      </c>
      <c r="AD146" s="41" t="str">
        <f t="shared" si="36"/>
        <v/>
      </c>
    </row>
    <row r="147" spans="2:30" ht="15.75" customHeight="1" x14ac:dyDescent="0.2">
      <c r="B147" s="193"/>
      <c r="C147" s="194"/>
      <c r="D147" s="195"/>
      <c r="E147" s="123"/>
      <c r="F147" s="124"/>
      <c r="G147" s="37" t="str">
        <f t="shared" si="0"/>
        <v/>
      </c>
      <c r="H147" s="89" t="str">
        <f t="shared" si="1"/>
        <v/>
      </c>
      <c r="I147" s="39" t="str">
        <f t="shared" si="2"/>
        <v/>
      </c>
      <c r="J147" s="89" t="str">
        <f t="shared" si="3"/>
        <v/>
      </c>
      <c r="K147" s="40" t="str">
        <f t="shared" si="4"/>
        <v/>
      </c>
      <c r="L147" s="61" t="str">
        <f t="shared" si="37"/>
        <v/>
      </c>
      <c r="N147" s="123"/>
      <c r="O147" s="124"/>
      <c r="P147" s="37" t="str">
        <f t="shared" si="5"/>
        <v/>
      </c>
      <c r="Q147" s="89" t="str">
        <f t="shared" si="6"/>
        <v/>
      </c>
      <c r="R147" s="39" t="str">
        <f t="shared" si="7"/>
        <v/>
      </c>
      <c r="S147" s="89" t="str">
        <f t="shared" si="8"/>
        <v/>
      </c>
      <c r="T147" s="40" t="str">
        <f t="shared" si="9"/>
        <v/>
      </c>
      <c r="U147" s="61" t="str">
        <f t="shared" si="38"/>
        <v/>
      </c>
      <c r="Z147" s="62" t="str">
        <f t="shared" si="33"/>
        <v/>
      </c>
      <c r="AA147" s="41" t="str">
        <f t="shared" si="34"/>
        <v/>
      </c>
      <c r="AC147" s="62" t="str">
        <f t="shared" si="35"/>
        <v/>
      </c>
      <c r="AD147" s="41" t="str">
        <f t="shared" si="36"/>
        <v/>
      </c>
    </row>
    <row r="148" spans="2:30" ht="15.75" customHeight="1" x14ac:dyDescent="0.2">
      <c r="B148" s="193"/>
      <c r="C148" s="194"/>
      <c r="D148" s="195"/>
      <c r="E148" s="123"/>
      <c r="F148" s="124"/>
      <c r="G148" s="37" t="str">
        <f t="shared" si="0"/>
        <v/>
      </c>
      <c r="H148" s="89" t="str">
        <f t="shared" si="1"/>
        <v/>
      </c>
      <c r="I148" s="39" t="str">
        <f t="shared" si="2"/>
        <v/>
      </c>
      <c r="J148" s="89" t="str">
        <f t="shared" si="3"/>
        <v/>
      </c>
      <c r="K148" s="40" t="str">
        <f t="shared" si="4"/>
        <v/>
      </c>
      <c r="L148" s="61" t="str">
        <f t="shared" si="37"/>
        <v/>
      </c>
      <c r="N148" s="123"/>
      <c r="O148" s="124"/>
      <c r="P148" s="37" t="str">
        <f t="shared" si="5"/>
        <v/>
      </c>
      <c r="Q148" s="89" t="str">
        <f t="shared" si="6"/>
        <v/>
      </c>
      <c r="R148" s="39" t="str">
        <f t="shared" si="7"/>
        <v/>
      </c>
      <c r="S148" s="89" t="str">
        <f t="shared" si="8"/>
        <v/>
      </c>
      <c r="T148" s="40" t="str">
        <f t="shared" si="9"/>
        <v/>
      </c>
      <c r="U148" s="61" t="str">
        <f t="shared" si="38"/>
        <v/>
      </c>
      <c r="Z148" s="62" t="str">
        <f t="shared" si="33"/>
        <v/>
      </c>
      <c r="AA148" s="41" t="str">
        <f t="shared" si="34"/>
        <v/>
      </c>
      <c r="AC148" s="62" t="str">
        <f t="shared" si="35"/>
        <v/>
      </c>
      <c r="AD148" s="41" t="str">
        <f t="shared" si="36"/>
        <v/>
      </c>
    </row>
    <row r="149" spans="2:30" ht="15.75" customHeight="1" x14ac:dyDescent="0.2">
      <c r="B149" s="193"/>
      <c r="C149" s="194"/>
      <c r="D149" s="195"/>
      <c r="E149" s="123"/>
      <c r="F149" s="124"/>
      <c r="G149" s="37" t="str">
        <f t="shared" si="0"/>
        <v/>
      </c>
      <c r="H149" s="89" t="str">
        <f t="shared" si="1"/>
        <v/>
      </c>
      <c r="I149" s="39" t="str">
        <f t="shared" si="2"/>
        <v/>
      </c>
      <c r="J149" s="89" t="str">
        <f t="shared" si="3"/>
        <v/>
      </c>
      <c r="K149" s="40" t="str">
        <f t="shared" si="4"/>
        <v/>
      </c>
      <c r="L149" s="61" t="str">
        <f t="shared" si="37"/>
        <v/>
      </c>
      <c r="N149" s="123"/>
      <c r="O149" s="124"/>
      <c r="P149" s="37" t="str">
        <f t="shared" si="5"/>
        <v/>
      </c>
      <c r="Q149" s="89" t="str">
        <f t="shared" si="6"/>
        <v/>
      </c>
      <c r="R149" s="39" t="str">
        <f t="shared" si="7"/>
        <v/>
      </c>
      <c r="S149" s="89" t="str">
        <f t="shared" si="8"/>
        <v/>
      </c>
      <c r="T149" s="40" t="str">
        <f t="shared" si="9"/>
        <v/>
      </c>
      <c r="U149" s="61" t="str">
        <f t="shared" si="38"/>
        <v/>
      </c>
      <c r="Z149" s="62" t="str">
        <f t="shared" si="33"/>
        <v/>
      </c>
      <c r="AA149" s="41" t="str">
        <f t="shared" si="34"/>
        <v/>
      </c>
      <c r="AC149" s="62" t="str">
        <f t="shared" si="35"/>
        <v/>
      </c>
      <c r="AD149" s="41" t="str">
        <f t="shared" si="36"/>
        <v/>
      </c>
    </row>
    <row r="150" spans="2:30" ht="15.75" customHeight="1" x14ac:dyDescent="0.2">
      <c r="B150" s="193"/>
      <c r="C150" s="194"/>
      <c r="D150" s="195"/>
      <c r="E150" s="123"/>
      <c r="F150" s="124"/>
      <c r="G150" s="37" t="str">
        <f t="shared" si="0"/>
        <v/>
      </c>
      <c r="H150" s="89" t="str">
        <f t="shared" si="1"/>
        <v/>
      </c>
      <c r="I150" s="39" t="str">
        <f t="shared" si="2"/>
        <v/>
      </c>
      <c r="J150" s="89" t="str">
        <f t="shared" si="3"/>
        <v/>
      </c>
      <c r="K150" s="40" t="str">
        <f t="shared" si="4"/>
        <v/>
      </c>
      <c r="L150" s="61" t="str">
        <f t="shared" si="37"/>
        <v/>
      </c>
      <c r="N150" s="123"/>
      <c r="O150" s="124"/>
      <c r="P150" s="37" t="str">
        <f t="shared" si="5"/>
        <v/>
      </c>
      <c r="Q150" s="89" t="str">
        <f t="shared" si="6"/>
        <v/>
      </c>
      <c r="R150" s="39" t="str">
        <f t="shared" si="7"/>
        <v/>
      </c>
      <c r="S150" s="89" t="str">
        <f t="shared" si="8"/>
        <v/>
      </c>
      <c r="T150" s="40" t="str">
        <f t="shared" si="9"/>
        <v/>
      </c>
      <c r="U150" s="61" t="str">
        <f t="shared" si="38"/>
        <v/>
      </c>
      <c r="Z150" s="62" t="str">
        <f t="shared" si="33"/>
        <v/>
      </c>
      <c r="AA150" s="41" t="str">
        <f t="shared" si="34"/>
        <v/>
      </c>
      <c r="AC150" s="62" t="str">
        <f t="shared" si="35"/>
        <v/>
      </c>
      <c r="AD150" s="41" t="str">
        <f t="shared" si="36"/>
        <v/>
      </c>
    </row>
    <row r="151" spans="2:30" ht="15.75" customHeight="1" x14ac:dyDescent="0.2">
      <c r="B151" s="193"/>
      <c r="C151" s="194"/>
      <c r="D151" s="195"/>
      <c r="E151" s="123"/>
      <c r="F151" s="124"/>
      <c r="G151" s="37" t="str">
        <f t="shared" si="0"/>
        <v/>
      </c>
      <c r="H151" s="89" t="str">
        <f t="shared" si="1"/>
        <v/>
      </c>
      <c r="I151" s="39" t="str">
        <f t="shared" si="2"/>
        <v/>
      </c>
      <c r="J151" s="89" t="str">
        <f t="shared" si="3"/>
        <v/>
      </c>
      <c r="K151" s="40" t="str">
        <f t="shared" si="4"/>
        <v/>
      </c>
      <c r="L151" s="61" t="str">
        <f t="shared" si="37"/>
        <v/>
      </c>
      <c r="N151" s="123"/>
      <c r="O151" s="124"/>
      <c r="P151" s="37" t="str">
        <f t="shared" si="5"/>
        <v/>
      </c>
      <c r="Q151" s="89" t="str">
        <f t="shared" si="6"/>
        <v/>
      </c>
      <c r="R151" s="39" t="str">
        <f t="shared" si="7"/>
        <v/>
      </c>
      <c r="S151" s="89" t="str">
        <f t="shared" si="8"/>
        <v/>
      </c>
      <c r="T151" s="40" t="str">
        <f t="shared" si="9"/>
        <v/>
      </c>
      <c r="U151" s="61" t="str">
        <f t="shared" si="38"/>
        <v/>
      </c>
      <c r="Z151" s="62" t="str">
        <f t="shared" si="33"/>
        <v/>
      </c>
      <c r="AA151" s="41" t="str">
        <f t="shared" si="34"/>
        <v/>
      </c>
      <c r="AC151" s="62" t="str">
        <f t="shared" si="35"/>
        <v/>
      </c>
      <c r="AD151" s="41" t="str">
        <f t="shared" si="36"/>
        <v/>
      </c>
    </row>
    <row r="152" spans="2:30" ht="15.75" customHeight="1" x14ac:dyDescent="0.2">
      <c r="B152" s="193"/>
      <c r="C152" s="194"/>
      <c r="D152" s="195"/>
      <c r="E152" s="123"/>
      <c r="F152" s="124"/>
      <c r="G152" s="37" t="str">
        <f t="shared" si="0"/>
        <v/>
      </c>
      <c r="H152" s="89" t="str">
        <f t="shared" si="1"/>
        <v/>
      </c>
      <c r="I152" s="39" t="str">
        <f t="shared" si="2"/>
        <v/>
      </c>
      <c r="J152" s="89" t="str">
        <f t="shared" si="3"/>
        <v/>
      </c>
      <c r="K152" s="40" t="str">
        <f t="shared" si="4"/>
        <v/>
      </c>
      <c r="L152" s="61" t="str">
        <f t="shared" si="37"/>
        <v/>
      </c>
      <c r="N152" s="123"/>
      <c r="O152" s="124"/>
      <c r="P152" s="37" t="str">
        <f t="shared" si="5"/>
        <v/>
      </c>
      <c r="Q152" s="89" t="str">
        <f t="shared" si="6"/>
        <v/>
      </c>
      <c r="R152" s="39" t="str">
        <f t="shared" si="7"/>
        <v/>
      </c>
      <c r="S152" s="89" t="str">
        <f t="shared" si="8"/>
        <v/>
      </c>
      <c r="T152" s="40" t="str">
        <f t="shared" si="9"/>
        <v/>
      </c>
      <c r="U152" s="61" t="str">
        <f t="shared" si="38"/>
        <v/>
      </c>
      <c r="Z152" s="62" t="str">
        <f t="shared" si="33"/>
        <v/>
      </c>
      <c r="AA152" s="41" t="str">
        <f t="shared" si="34"/>
        <v/>
      </c>
      <c r="AC152" s="62" t="str">
        <f t="shared" si="35"/>
        <v/>
      </c>
      <c r="AD152" s="41" t="str">
        <f t="shared" si="36"/>
        <v/>
      </c>
    </row>
    <row r="153" spans="2:30" ht="15.75" customHeight="1" x14ac:dyDescent="0.2">
      <c r="B153" s="193"/>
      <c r="C153" s="194"/>
      <c r="D153" s="195"/>
      <c r="E153" s="123"/>
      <c r="F153" s="124"/>
      <c r="G153" s="37" t="str">
        <f t="shared" si="0"/>
        <v/>
      </c>
      <c r="H153" s="89" t="str">
        <f t="shared" si="1"/>
        <v/>
      </c>
      <c r="I153" s="39" t="str">
        <f t="shared" si="2"/>
        <v/>
      </c>
      <c r="J153" s="89" t="str">
        <f t="shared" si="3"/>
        <v/>
      </c>
      <c r="K153" s="40" t="str">
        <f t="shared" si="4"/>
        <v/>
      </c>
      <c r="L153" s="61" t="str">
        <f t="shared" si="37"/>
        <v/>
      </c>
      <c r="N153" s="123"/>
      <c r="O153" s="124"/>
      <c r="P153" s="37" t="str">
        <f t="shared" si="5"/>
        <v/>
      </c>
      <c r="Q153" s="89" t="str">
        <f t="shared" si="6"/>
        <v/>
      </c>
      <c r="R153" s="39" t="str">
        <f t="shared" si="7"/>
        <v/>
      </c>
      <c r="S153" s="89" t="str">
        <f t="shared" si="8"/>
        <v/>
      </c>
      <c r="T153" s="40" t="str">
        <f t="shared" si="9"/>
        <v/>
      </c>
      <c r="U153" s="61" t="str">
        <f t="shared" si="38"/>
        <v/>
      </c>
      <c r="Z153" s="62" t="str">
        <f t="shared" si="33"/>
        <v/>
      </c>
      <c r="AA153" s="41" t="str">
        <f t="shared" si="34"/>
        <v/>
      </c>
      <c r="AC153" s="62" t="str">
        <f t="shared" si="35"/>
        <v/>
      </c>
      <c r="AD153" s="41" t="str">
        <f t="shared" si="36"/>
        <v/>
      </c>
    </row>
    <row r="154" spans="2:30" ht="15.75" customHeight="1" x14ac:dyDescent="0.2">
      <c r="B154" s="193"/>
      <c r="C154" s="194"/>
      <c r="D154" s="195"/>
      <c r="E154" s="123"/>
      <c r="F154" s="124"/>
      <c r="G154" s="37" t="str">
        <f t="shared" si="0"/>
        <v/>
      </c>
      <c r="H154" s="89" t="str">
        <f t="shared" si="1"/>
        <v/>
      </c>
      <c r="I154" s="39" t="str">
        <f t="shared" si="2"/>
        <v/>
      </c>
      <c r="J154" s="89" t="str">
        <f t="shared" si="3"/>
        <v/>
      </c>
      <c r="K154" s="40" t="str">
        <f t="shared" si="4"/>
        <v/>
      </c>
      <c r="L154" s="61" t="str">
        <f t="shared" si="37"/>
        <v/>
      </c>
      <c r="N154" s="123"/>
      <c r="O154" s="124"/>
      <c r="P154" s="37" t="str">
        <f t="shared" si="5"/>
        <v/>
      </c>
      <c r="Q154" s="89" t="str">
        <f t="shared" si="6"/>
        <v/>
      </c>
      <c r="R154" s="39" t="str">
        <f t="shared" si="7"/>
        <v/>
      </c>
      <c r="S154" s="89" t="str">
        <f t="shared" si="8"/>
        <v/>
      </c>
      <c r="T154" s="40" t="str">
        <f t="shared" si="9"/>
        <v/>
      </c>
      <c r="U154" s="61" t="str">
        <f t="shared" si="38"/>
        <v/>
      </c>
      <c r="Z154" s="62" t="str">
        <f t="shared" si="33"/>
        <v/>
      </c>
      <c r="AA154" s="41" t="str">
        <f t="shared" si="34"/>
        <v/>
      </c>
      <c r="AC154" s="62" t="str">
        <f t="shared" si="35"/>
        <v/>
      </c>
      <c r="AD154" s="41" t="str">
        <f t="shared" si="36"/>
        <v/>
      </c>
    </row>
    <row r="155" spans="2:30" ht="15.75" customHeight="1" x14ac:dyDescent="0.2">
      <c r="B155" s="193"/>
      <c r="C155" s="194"/>
      <c r="D155" s="195"/>
      <c r="E155" s="123"/>
      <c r="F155" s="124"/>
      <c r="G155" s="37" t="str">
        <f t="shared" si="0"/>
        <v/>
      </c>
      <c r="H155" s="89" t="str">
        <f t="shared" si="1"/>
        <v/>
      </c>
      <c r="I155" s="39" t="str">
        <f t="shared" si="2"/>
        <v/>
      </c>
      <c r="J155" s="89" t="str">
        <f t="shared" si="3"/>
        <v/>
      </c>
      <c r="K155" s="40" t="str">
        <f t="shared" si="4"/>
        <v/>
      </c>
      <c r="L155" s="61" t="str">
        <f t="shared" si="37"/>
        <v/>
      </c>
      <c r="N155" s="123"/>
      <c r="O155" s="124"/>
      <c r="P155" s="37" t="str">
        <f t="shared" si="5"/>
        <v/>
      </c>
      <c r="Q155" s="89" t="str">
        <f t="shared" si="6"/>
        <v/>
      </c>
      <c r="R155" s="39" t="str">
        <f t="shared" si="7"/>
        <v/>
      </c>
      <c r="S155" s="89" t="str">
        <f t="shared" si="8"/>
        <v/>
      </c>
      <c r="T155" s="40" t="str">
        <f t="shared" si="9"/>
        <v/>
      </c>
      <c r="U155" s="61" t="str">
        <f t="shared" si="38"/>
        <v/>
      </c>
      <c r="Z155" s="62" t="str">
        <f t="shared" si="33"/>
        <v/>
      </c>
      <c r="AA155" s="41" t="str">
        <f t="shared" si="34"/>
        <v/>
      </c>
      <c r="AC155" s="62" t="str">
        <f t="shared" si="35"/>
        <v/>
      </c>
      <c r="AD155" s="41" t="str">
        <f t="shared" si="36"/>
        <v/>
      </c>
    </row>
    <row r="156" spans="2:30" s="42" customFormat="1" ht="15.75" customHeight="1" x14ac:dyDescent="0.2">
      <c r="B156" s="193"/>
      <c r="C156" s="194"/>
      <c r="D156" s="195"/>
      <c r="E156" s="123"/>
      <c r="F156" s="124"/>
      <c r="G156" s="37" t="str">
        <f t="shared" si="0"/>
        <v/>
      </c>
      <c r="H156" s="89" t="str">
        <f t="shared" si="1"/>
        <v/>
      </c>
      <c r="I156" s="39" t="str">
        <f t="shared" si="2"/>
        <v/>
      </c>
      <c r="J156" s="89" t="str">
        <f t="shared" si="3"/>
        <v/>
      </c>
      <c r="K156" s="40" t="str">
        <f t="shared" si="4"/>
        <v/>
      </c>
      <c r="L156" s="61" t="str">
        <f t="shared" si="37"/>
        <v/>
      </c>
      <c r="N156" s="123"/>
      <c r="O156" s="124"/>
      <c r="P156" s="37" t="str">
        <f t="shared" si="5"/>
        <v/>
      </c>
      <c r="Q156" s="89" t="str">
        <f t="shared" si="6"/>
        <v/>
      </c>
      <c r="R156" s="39" t="str">
        <f t="shared" si="7"/>
        <v/>
      </c>
      <c r="S156" s="89" t="str">
        <f t="shared" si="8"/>
        <v/>
      </c>
      <c r="T156" s="40" t="str">
        <f t="shared" si="9"/>
        <v/>
      </c>
      <c r="U156" s="61" t="str">
        <f t="shared" si="38"/>
        <v/>
      </c>
      <c r="Z156" s="62" t="str">
        <f t="shared" si="33"/>
        <v/>
      </c>
      <c r="AA156" s="41" t="str">
        <f t="shared" si="34"/>
        <v/>
      </c>
      <c r="AC156" s="62" t="str">
        <f t="shared" si="35"/>
        <v/>
      </c>
      <c r="AD156" s="41" t="str">
        <f t="shared" si="36"/>
        <v/>
      </c>
    </row>
    <row r="157" spans="2:30" s="42" customFormat="1" ht="15.75" customHeight="1" x14ac:dyDescent="0.2">
      <c r="B157" s="193"/>
      <c r="C157" s="194"/>
      <c r="D157" s="195"/>
      <c r="E157" s="123"/>
      <c r="F157" s="124"/>
      <c r="G157" s="37" t="str">
        <f t="shared" si="0"/>
        <v/>
      </c>
      <c r="H157" s="89" t="str">
        <f t="shared" si="1"/>
        <v/>
      </c>
      <c r="I157" s="39" t="str">
        <f t="shared" si="2"/>
        <v/>
      </c>
      <c r="J157" s="89" t="str">
        <f t="shared" si="3"/>
        <v/>
      </c>
      <c r="K157" s="40" t="str">
        <f t="shared" si="4"/>
        <v/>
      </c>
      <c r="L157" s="61" t="str">
        <f t="shared" si="37"/>
        <v/>
      </c>
      <c r="N157" s="123"/>
      <c r="O157" s="124"/>
      <c r="P157" s="37" t="str">
        <f t="shared" si="5"/>
        <v/>
      </c>
      <c r="Q157" s="89" t="str">
        <f t="shared" si="6"/>
        <v/>
      </c>
      <c r="R157" s="39" t="str">
        <f t="shared" si="7"/>
        <v/>
      </c>
      <c r="S157" s="89" t="str">
        <f t="shared" si="8"/>
        <v/>
      </c>
      <c r="T157" s="40" t="str">
        <f t="shared" si="9"/>
        <v/>
      </c>
      <c r="U157" s="61" t="str">
        <f t="shared" si="38"/>
        <v/>
      </c>
      <c r="Z157" s="62" t="str">
        <f t="shared" si="33"/>
        <v/>
      </c>
      <c r="AA157" s="41" t="str">
        <f t="shared" si="34"/>
        <v/>
      </c>
      <c r="AC157" s="62" t="str">
        <f t="shared" si="35"/>
        <v/>
      </c>
      <c r="AD157" s="41" t="str">
        <f t="shared" si="36"/>
        <v/>
      </c>
    </row>
    <row r="158" spans="2:30" s="42" customFormat="1" ht="15.75" customHeight="1" x14ac:dyDescent="0.2">
      <c r="B158" s="188"/>
      <c r="C158" s="189"/>
      <c r="D158" s="190"/>
      <c r="E158" s="123"/>
      <c r="F158" s="125"/>
      <c r="G158" s="37" t="str">
        <f>IF(OR(E158="",F158=""),"","(")</f>
        <v/>
      </c>
      <c r="H158" s="89" t="str">
        <f>IF(OR(E158="",F158=""),"",(2*E158*F158+1.645*1.645-1.645*SQRT(1.645*1.645+4*E158*F158*(1-F158)))/(2*(E158+1.645*1.645)))</f>
        <v/>
      </c>
      <c r="I158" s="39" t="str">
        <f t="shared" ref="I158" si="39">IF(OR(E158="",F158=""),"","-")</f>
        <v/>
      </c>
      <c r="J158" s="89" t="str">
        <f>IF(OR(E158="",F158=""),"",(2*E158*F158+1.645*1.645+1.645*SQRT(1.645*1.645+4*E158*F158*(1-F158)))/(2*(E158+1.645*1.645)))</f>
        <v/>
      </c>
      <c r="K158" s="40" t="str">
        <f t="shared" ref="K158" si="40">IF(OR(E158="",F158=""),"",")")</f>
        <v/>
      </c>
      <c r="L158" s="61" t="str">
        <f t="shared" si="37"/>
        <v/>
      </c>
      <c r="N158" s="123"/>
      <c r="O158" s="125"/>
      <c r="P158" s="37" t="str">
        <f t="shared" ref="P158" si="41">IF(OR(N158="",O158=""),"","(")</f>
        <v/>
      </c>
      <c r="Q158" s="89" t="str">
        <f>IF(OR(N158="",O158=""),"",(2*N158*O158+1.645*1.645-1.645*SQRT(1.645*1.645+4*N158*O158*(1-O158)))/(2*(N158+1.645*1.645)))</f>
        <v/>
      </c>
      <c r="R158" s="39" t="str">
        <f t="shared" ref="R158" si="42">IF(OR(N158="",O158=""),"","-")</f>
        <v/>
      </c>
      <c r="S158" s="89" t="str">
        <f>IF(OR(N158="",O158=""),"",(2*N158*O158+1.645*1.645+1.645*SQRT(1.645*1.645+4*N158*O158*(1-O158)))/(2*(N158+1.645*1.645)))</f>
        <v/>
      </c>
      <c r="T158" s="40" t="str">
        <f t="shared" ref="T158" si="43">IF(OR(N158="",O158=""),"",")")</f>
        <v/>
      </c>
      <c r="U158" s="61" t="str">
        <f t="shared" si="38"/>
        <v/>
      </c>
      <c r="Z158" s="62" t="str">
        <f t="shared" si="33"/>
        <v/>
      </c>
      <c r="AA158" s="41" t="str">
        <f t="shared" si="34"/>
        <v/>
      </c>
      <c r="AC158" s="62" t="str">
        <f t="shared" si="35"/>
        <v/>
      </c>
      <c r="AD158" s="41" t="str">
        <f t="shared" si="36"/>
        <v/>
      </c>
    </row>
    <row r="159" spans="2:30" s="42" customFormat="1" ht="15.75" customHeight="1" x14ac:dyDescent="0.2">
      <c r="B159" s="188"/>
      <c r="C159" s="189"/>
      <c r="D159" s="190"/>
      <c r="E159" s="123"/>
      <c r="F159" s="125"/>
      <c r="G159" s="37" t="str">
        <f t="shared" ref="G159:G221" si="44">IF(OR(E159="",F159=""),"","(")</f>
        <v/>
      </c>
      <c r="H159" s="89" t="str">
        <f t="shared" ref="H159:H221" si="45">IF(OR(E159="",F159=""),"",(2*E159*F159+1.645*1.645-1.645*SQRT(1.645*1.645+4*E159*F159*(1-F159)))/(2*(E159+1.645*1.645)))</f>
        <v/>
      </c>
      <c r="I159" s="39" t="str">
        <f t="shared" ref="I159:I221" si="46">IF(OR(E159="",F159=""),"","-")</f>
        <v/>
      </c>
      <c r="J159" s="89" t="str">
        <f t="shared" ref="J159:J221" si="47">IF(OR(E159="",F159=""),"",(2*E159*F159+1.645*1.645+1.645*SQRT(1.645*1.645+4*E159*F159*(1-F159)))/(2*(E159+1.645*1.645)))</f>
        <v/>
      </c>
      <c r="K159" s="40" t="str">
        <f t="shared" ref="K159:K221" si="48">IF(OR(E159="",F159=""),"",")")</f>
        <v/>
      </c>
      <c r="L159" s="61" t="str">
        <f t="shared" si="37"/>
        <v/>
      </c>
      <c r="N159" s="123"/>
      <c r="O159" s="125"/>
      <c r="P159" s="37" t="str">
        <f t="shared" ref="P159:P221" si="49">IF(OR(N159="",O159=""),"","(")</f>
        <v/>
      </c>
      <c r="Q159" s="89" t="str">
        <f t="shared" ref="Q159:Q221" si="50">IF(OR(N159="",O159=""),"",(2*N159*O159+1.645*1.645-1.645*SQRT(1.645*1.645+4*N159*O159*(1-O159)))/(2*(N159+1.645*1.645)))</f>
        <v/>
      </c>
      <c r="R159" s="39" t="str">
        <f t="shared" ref="R159:R221" si="51">IF(OR(N159="",O159=""),"","-")</f>
        <v/>
      </c>
      <c r="S159" s="89" t="str">
        <f t="shared" ref="S159:S221" si="52">IF(OR(N159="",O159=""),"",(2*N159*O159+1.645*1.645+1.645*SQRT(1.645*1.645+4*N159*O159*(1-O159)))/(2*(N159+1.645*1.645)))</f>
        <v/>
      </c>
      <c r="T159" s="40" t="str">
        <f t="shared" ref="T159:T221" si="53">IF(OR(N159="",O159=""),"",")")</f>
        <v/>
      </c>
      <c r="U159" s="61" t="str">
        <f t="shared" si="38"/>
        <v/>
      </c>
      <c r="Z159" s="62" t="str">
        <f t="shared" si="33"/>
        <v/>
      </c>
      <c r="AA159" s="41" t="str">
        <f t="shared" si="34"/>
        <v/>
      </c>
      <c r="AC159" s="62" t="str">
        <f t="shared" si="35"/>
        <v/>
      </c>
      <c r="AD159" s="41" t="str">
        <f t="shared" si="36"/>
        <v/>
      </c>
    </row>
    <row r="160" spans="2:30" s="42" customFormat="1" ht="15.75" customHeight="1" x14ac:dyDescent="0.2">
      <c r="B160" s="188"/>
      <c r="C160" s="189"/>
      <c r="D160" s="190"/>
      <c r="E160" s="123"/>
      <c r="F160" s="125"/>
      <c r="G160" s="37" t="str">
        <f t="shared" si="44"/>
        <v/>
      </c>
      <c r="H160" s="89" t="str">
        <f t="shared" si="45"/>
        <v/>
      </c>
      <c r="I160" s="39" t="str">
        <f t="shared" si="46"/>
        <v/>
      </c>
      <c r="J160" s="89" t="str">
        <f t="shared" si="47"/>
        <v/>
      </c>
      <c r="K160" s="40" t="str">
        <f t="shared" si="48"/>
        <v/>
      </c>
      <c r="L160" s="61" t="str">
        <f t="shared" si="37"/>
        <v/>
      </c>
      <c r="N160" s="123"/>
      <c r="O160" s="125"/>
      <c r="P160" s="37" t="str">
        <f t="shared" si="49"/>
        <v/>
      </c>
      <c r="Q160" s="89" t="str">
        <f t="shared" si="50"/>
        <v/>
      </c>
      <c r="R160" s="39" t="str">
        <f t="shared" si="51"/>
        <v/>
      </c>
      <c r="S160" s="89" t="str">
        <f t="shared" si="52"/>
        <v/>
      </c>
      <c r="T160" s="40" t="str">
        <f t="shared" si="53"/>
        <v/>
      </c>
      <c r="U160" s="61" t="str">
        <f t="shared" si="38"/>
        <v/>
      </c>
      <c r="Z160" s="62" t="str">
        <f t="shared" si="33"/>
        <v/>
      </c>
      <c r="AA160" s="41" t="str">
        <f t="shared" si="34"/>
        <v/>
      </c>
      <c r="AC160" s="62" t="str">
        <f t="shared" si="35"/>
        <v/>
      </c>
      <c r="AD160" s="41" t="str">
        <f t="shared" si="36"/>
        <v/>
      </c>
    </row>
    <row r="161" spans="2:30" s="42" customFormat="1" ht="15.75" customHeight="1" x14ac:dyDescent="0.2">
      <c r="B161" s="188"/>
      <c r="C161" s="189"/>
      <c r="D161" s="190"/>
      <c r="E161" s="123"/>
      <c r="F161" s="125"/>
      <c r="G161" s="37" t="str">
        <f t="shared" ref="G161:G175" si="54">IF(OR(E161="",F161=""),"","(")</f>
        <v/>
      </c>
      <c r="H161" s="89" t="str">
        <f t="shared" ref="H161:H175" si="55">IF(OR(E161="",F161=""),"",(2*E161*F161+1.645*1.645-1.645*SQRT(1.645*1.645+4*E161*F161*(1-F161)))/(2*(E161+1.645*1.645)))</f>
        <v/>
      </c>
      <c r="I161" s="39" t="str">
        <f t="shared" ref="I161:I175" si="56">IF(OR(E161="",F161=""),"","-")</f>
        <v/>
      </c>
      <c r="J161" s="89" t="str">
        <f t="shared" ref="J161:J175" si="57">IF(OR(E161="",F161=""),"",(2*E161*F161+1.645*1.645+1.645*SQRT(1.645*1.645+4*E161*F161*(1-F161)))/(2*(E161+1.645*1.645)))</f>
        <v/>
      </c>
      <c r="K161" s="40" t="str">
        <f t="shared" ref="K161:K175" si="58">IF(OR(E161="",F161=""),"",")")</f>
        <v/>
      </c>
      <c r="L161" s="61" t="str">
        <f t="shared" si="37"/>
        <v/>
      </c>
      <c r="N161" s="123"/>
      <c r="O161" s="125"/>
      <c r="P161" s="37" t="str">
        <f t="shared" ref="P161:P175" si="59">IF(OR(N161="",O161=""),"","(")</f>
        <v/>
      </c>
      <c r="Q161" s="89" t="str">
        <f t="shared" ref="Q161:Q175" si="60">IF(OR(N161="",O161=""),"",(2*N161*O161+1.645*1.645-1.645*SQRT(1.645*1.645+4*N161*O161*(1-O161)))/(2*(N161+1.645*1.645)))</f>
        <v/>
      </c>
      <c r="R161" s="39" t="str">
        <f t="shared" ref="R161:R175" si="61">IF(OR(N161="",O161=""),"","-")</f>
        <v/>
      </c>
      <c r="S161" s="89" t="str">
        <f t="shared" ref="S161:S175" si="62">IF(OR(N161="",O161=""),"",(2*N161*O161+1.645*1.645+1.645*SQRT(1.645*1.645+4*N161*O161*(1-O161)))/(2*(N161+1.645*1.645)))</f>
        <v/>
      </c>
      <c r="T161" s="40" t="str">
        <f t="shared" ref="T161:T175" si="63">IF(OR(N161="",O161=""),"",")")</f>
        <v/>
      </c>
      <c r="U161" s="61" t="str">
        <f t="shared" si="38"/>
        <v/>
      </c>
      <c r="Z161" s="62" t="str">
        <f t="shared" ref="Z161:Z175" si="64">IF(OR($E161="",$F161=""),"",IF(H161&gt;$C$11, "Yes", "No"))</f>
        <v/>
      </c>
      <c r="AA161" s="41" t="str">
        <f t="shared" ref="AA161:AA175" si="65">IF(OR($E161="",$F161=""),"",IF(J161&lt;$C$11, "Yes", "No"))</f>
        <v/>
      </c>
      <c r="AC161" s="62" t="str">
        <f t="shared" ref="AC161:AC175" si="66">IF(OR($N161="",$O161=""),"",IF(Q161&gt;$C$12, "Yes", "No"))</f>
        <v/>
      </c>
      <c r="AD161" s="41" t="str">
        <f t="shared" ref="AD161:AD175" si="67">IF(OR($N161="",$O161=""),"",IF(S161&lt;$C$12, "Yes", "No"))</f>
        <v/>
      </c>
    </row>
    <row r="162" spans="2:30" s="42" customFormat="1" ht="15.75" customHeight="1" x14ac:dyDescent="0.2">
      <c r="B162" s="188"/>
      <c r="C162" s="189"/>
      <c r="D162" s="190"/>
      <c r="E162" s="123"/>
      <c r="F162" s="125"/>
      <c r="G162" s="37" t="str">
        <f t="shared" si="54"/>
        <v/>
      </c>
      <c r="H162" s="89" t="str">
        <f t="shared" si="55"/>
        <v/>
      </c>
      <c r="I162" s="39" t="str">
        <f t="shared" si="56"/>
        <v/>
      </c>
      <c r="J162" s="89" t="str">
        <f t="shared" si="57"/>
        <v/>
      </c>
      <c r="K162" s="40" t="str">
        <f t="shared" si="58"/>
        <v/>
      </c>
      <c r="L162" s="61" t="str">
        <f t="shared" si="37"/>
        <v/>
      </c>
      <c r="N162" s="123"/>
      <c r="O162" s="125"/>
      <c r="P162" s="37" t="str">
        <f t="shared" si="59"/>
        <v/>
      </c>
      <c r="Q162" s="89" t="str">
        <f t="shared" si="60"/>
        <v/>
      </c>
      <c r="R162" s="39" t="str">
        <f t="shared" si="61"/>
        <v/>
      </c>
      <c r="S162" s="89" t="str">
        <f t="shared" si="62"/>
        <v/>
      </c>
      <c r="T162" s="40" t="str">
        <f t="shared" si="63"/>
        <v/>
      </c>
      <c r="U162" s="61" t="str">
        <f t="shared" si="38"/>
        <v/>
      </c>
      <c r="Z162" s="62" t="str">
        <f t="shared" si="64"/>
        <v/>
      </c>
      <c r="AA162" s="41" t="str">
        <f t="shared" si="65"/>
        <v/>
      </c>
      <c r="AC162" s="62" t="str">
        <f t="shared" si="66"/>
        <v/>
      </c>
      <c r="AD162" s="41" t="str">
        <f t="shared" si="67"/>
        <v/>
      </c>
    </row>
    <row r="163" spans="2:30" s="42" customFormat="1" ht="15.75" customHeight="1" x14ac:dyDescent="0.2">
      <c r="B163" s="188"/>
      <c r="C163" s="189"/>
      <c r="D163" s="190"/>
      <c r="E163" s="123"/>
      <c r="F163" s="125"/>
      <c r="G163" s="37" t="str">
        <f t="shared" si="54"/>
        <v/>
      </c>
      <c r="H163" s="89" t="str">
        <f t="shared" si="55"/>
        <v/>
      </c>
      <c r="I163" s="39" t="str">
        <f t="shared" si="56"/>
        <v/>
      </c>
      <c r="J163" s="89" t="str">
        <f t="shared" si="57"/>
        <v/>
      </c>
      <c r="K163" s="40" t="str">
        <f t="shared" si="58"/>
        <v/>
      </c>
      <c r="L163" s="61" t="str">
        <f t="shared" si="37"/>
        <v/>
      </c>
      <c r="N163" s="123"/>
      <c r="O163" s="125"/>
      <c r="P163" s="37" t="str">
        <f t="shared" si="59"/>
        <v/>
      </c>
      <c r="Q163" s="89" t="str">
        <f t="shared" si="60"/>
        <v/>
      </c>
      <c r="R163" s="39" t="str">
        <f t="shared" si="61"/>
        <v/>
      </c>
      <c r="S163" s="89" t="str">
        <f t="shared" si="62"/>
        <v/>
      </c>
      <c r="T163" s="40" t="str">
        <f t="shared" si="63"/>
        <v/>
      </c>
      <c r="U163" s="61" t="str">
        <f t="shared" si="38"/>
        <v/>
      </c>
      <c r="Z163" s="62" t="str">
        <f t="shared" si="64"/>
        <v/>
      </c>
      <c r="AA163" s="41" t="str">
        <f t="shared" si="65"/>
        <v/>
      </c>
      <c r="AC163" s="62" t="str">
        <f t="shared" si="66"/>
        <v/>
      </c>
      <c r="AD163" s="41" t="str">
        <f t="shared" si="67"/>
        <v/>
      </c>
    </row>
    <row r="164" spans="2:30" s="42" customFormat="1" ht="15.75" customHeight="1" x14ac:dyDescent="0.2">
      <c r="B164" s="188"/>
      <c r="C164" s="189"/>
      <c r="D164" s="190"/>
      <c r="E164" s="123"/>
      <c r="F164" s="125"/>
      <c r="G164" s="37" t="str">
        <f t="shared" si="54"/>
        <v/>
      </c>
      <c r="H164" s="89" t="str">
        <f t="shared" si="55"/>
        <v/>
      </c>
      <c r="I164" s="39" t="str">
        <f t="shared" si="56"/>
        <v/>
      </c>
      <c r="J164" s="89" t="str">
        <f t="shared" si="57"/>
        <v/>
      </c>
      <c r="K164" s="40" t="str">
        <f t="shared" si="58"/>
        <v/>
      </c>
      <c r="L164" s="61" t="str">
        <f t="shared" si="37"/>
        <v/>
      </c>
      <c r="N164" s="123"/>
      <c r="O164" s="125"/>
      <c r="P164" s="37" t="str">
        <f t="shared" si="59"/>
        <v/>
      </c>
      <c r="Q164" s="89" t="str">
        <f t="shared" si="60"/>
        <v/>
      </c>
      <c r="R164" s="39" t="str">
        <f t="shared" si="61"/>
        <v/>
      </c>
      <c r="S164" s="89" t="str">
        <f t="shared" si="62"/>
        <v/>
      </c>
      <c r="T164" s="40" t="str">
        <f t="shared" si="63"/>
        <v/>
      </c>
      <c r="U164" s="61" t="str">
        <f t="shared" si="38"/>
        <v/>
      </c>
      <c r="Z164" s="62" t="str">
        <f t="shared" si="64"/>
        <v/>
      </c>
      <c r="AA164" s="41" t="str">
        <f t="shared" si="65"/>
        <v/>
      </c>
      <c r="AC164" s="62" t="str">
        <f t="shared" si="66"/>
        <v/>
      </c>
      <c r="AD164" s="41" t="str">
        <f t="shared" si="67"/>
        <v/>
      </c>
    </row>
    <row r="165" spans="2:30" s="42" customFormat="1" ht="15.75" customHeight="1" x14ac:dyDescent="0.2">
      <c r="B165" s="188"/>
      <c r="C165" s="189"/>
      <c r="D165" s="190"/>
      <c r="E165" s="123"/>
      <c r="F165" s="125"/>
      <c r="G165" s="37" t="str">
        <f t="shared" si="54"/>
        <v/>
      </c>
      <c r="H165" s="89" t="str">
        <f t="shared" si="55"/>
        <v/>
      </c>
      <c r="I165" s="39" t="str">
        <f t="shared" si="56"/>
        <v/>
      </c>
      <c r="J165" s="89" t="str">
        <f t="shared" si="57"/>
        <v/>
      </c>
      <c r="K165" s="40" t="str">
        <f t="shared" si="58"/>
        <v/>
      </c>
      <c r="L165" s="61" t="str">
        <f t="shared" si="37"/>
        <v/>
      </c>
      <c r="N165" s="123"/>
      <c r="O165" s="125"/>
      <c r="P165" s="37" t="str">
        <f t="shared" si="59"/>
        <v/>
      </c>
      <c r="Q165" s="89" t="str">
        <f t="shared" si="60"/>
        <v/>
      </c>
      <c r="R165" s="39" t="str">
        <f t="shared" si="61"/>
        <v/>
      </c>
      <c r="S165" s="89" t="str">
        <f t="shared" si="62"/>
        <v/>
      </c>
      <c r="T165" s="40" t="str">
        <f t="shared" si="63"/>
        <v/>
      </c>
      <c r="U165" s="61" t="str">
        <f t="shared" si="38"/>
        <v/>
      </c>
      <c r="Z165" s="62" t="str">
        <f t="shared" si="64"/>
        <v/>
      </c>
      <c r="AA165" s="41" t="str">
        <f t="shared" si="65"/>
        <v/>
      </c>
      <c r="AC165" s="62" t="str">
        <f t="shared" si="66"/>
        <v/>
      </c>
      <c r="AD165" s="41" t="str">
        <f t="shared" si="67"/>
        <v/>
      </c>
    </row>
    <row r="166" spans="2:30" s="42" customFormat="1" ht="15.75" customHeight="1" x14ac:dyDescent="0.2">
      <c r="B166" s="188"/>
      <c r="C166" s="189"/>
      <c r="D166" s="190"/>
      <c r="E166" s="123"/>
      <c r="F166" s="125"/>
      <c r="G166" s="37" t="str">
        <f t="shared" si="54"/>
        <v/>
      </c>
      <c r="H166" s="89" t="str">
        <f t="shared" si="55"/>
        <v/>
      </c>
      <c r="I166" s="39" t="str">
        <f t="shared" si="56"/>
        <v/>
      </c>
      <c r="J166" s="89" t="str">
        <f t="shared" si="57"/>
        <v/>
      </c>
      <c r="K166" s="40" t="str">
        <f t="shared" si="58"/>
        <v/>
      </c>
      <c r="L166" s="61" t="str">
        <f t="shared" si="37"/>
        <v/>
      </c>
      <c r="N166" s="123"/>
      <c r="O166" s="125"/>
      <c r="P166" s="37" t="str">
        <f t="shared" si="59"/>
        <v/>
      </c>
      <c r="Q166" s="89" t="str">
        <f t="shared" si="60"/>
        <v/>
      </c>
      <c r="R166" s="39" t="str">
        <f t="shared" si="61"/>
        <v/>
      </c>
      <c r="S166" s="89" t="str">
        <f t="shared" si="62"/>
        <v/>
      </c>
      <c r="T166" s="40" t="str">
        <f t="shared" si="63"/>
        <v/>
      </c>
      <c r="U166" s="61" t="str">
        <f t="shared" si="38"/>
        <v/>
      </c>
      <c r="Z166" s="62" t="str">
        <f t="shared" si="64"/>
        <v/>
      </c>
      <c r="AA166" s="41" t="str">
        <f t="shared" si="65"/>
        <v/>
      </c>
      <c r="AC166" s="62" t="str">
        <f t="shared" si="66"/>
        <v/>
      </c>
      <c r="AD166" s="41" t="str">
        <f t="shared" si="67"/>
        <v/>
      </c>
    </row>
    <row r="167" spans="2:30" s="42" customFormat="1" ht="15.75" customHeight="1" x14ac:dyDescent="0.2">
      <c r="B167" s="188"/>
      <c r="C167" s="189"/>
      <c r="D167" s="190"/>
      <c r="E167" s="123"/>
      <c r="F167" s="125"/>
      <c r="G167" s="37" t="str">
        <f t="shared" si="54"/>
        <v/>
      </c>
      <c r="H167" s="89" t="str">
        <f t="shared" si="55"/>
        <v/>
      </c>
      <c r="I167" s="39" t="str">
        <f t="shared" si="56"/>
        <v/>
      </c>
      <c r="J167" s="89" t="str">
        <f t="shared" si="57"/>
        <v/>
      </c>
      <c r="K167" s="40" t="str">
        <f t="shared" si="58"/>
        <v/>
      </c>
      <c r="L167" s="61" t="str">
        <f t="shared" si="37"/>
        <v/>
      </c>
      <c r="N167" s="123"/>
      <c r="O167" s="125"/>
      <c r="P167" s="37" t="str">
        <f t="shared" si="59"/>
        <v/>
      </c>
      <c r="Q167" s="89" t="str">
        <f t="shared" si="60"/>
        <v/>
      </c>
      <c r="R167" s="39" t="str">
        <f t="shared" si="61"/>
        <v/>
      </c>
      <c r="S167" s="89" t="str">
        <f t="shared" si="62"/>
        <v/>
      </c>
      <c r="T167" s="40" t="str">
        <f t="shared" si="63"/>
        <v/>
      </c>
      <c r="U167" s="61" t="str">
        <f t="shared" si="38"/>
        <v/>
      </c>
      <c r="Z167" s="62" t="str">
        <f t="shared" si="64"/>
        <v/>
      </c>
      <c r="AA167" s="41" t="str">
        <f t="shared" si="65"/>
        <v/>
      </c>
      <c r="AC167" s="62" t="str">
        <f t="shared" si="66"/>
        <v/>
      </c>
      <c r="AD167" s="41" t="str">
        <f t="shared" si="67"/>
        <v/>
      </c>
    </row>
    <row r="168" spans="2:30" s="42" customFormat="1" ht="15.75" customHeight="1" x14ac:dyDescent="0.2">
      <c r="B168" s="188"/>
      <c r="C168" s="189"/>
      <c r="D168" s="190"/>
      <c r="E168" s="123"/>
      <c r="F168" s="125"/>
      <c r="G168" s="37" t="str">
        <f t="shared" si="54"/>
        <v/>
      </c>
      <c r="H168" s="89" t="str">
        <f t="shared" si="55"/>
        <v/>
      </c>
      <c r="I168" s="39" t="str">
        <f t="shared" si="56"/>
        <v/>
      </c>
      <c r="J168" s="89" t="str">
        <f t="shared" si="57"/>
        <v/>
      </c>
      <c r="K168" s="40" t="str">
        <f t="shared" si="58"/>
        <v/>
      </c>
      <c r="L168" s="61" t="str">
        <f t="shared" si="37"/>
        <v/>
      </c>
      <c r="N168" s="123"/>
      <c r="O168" s="125"/>
      <c r="P168" s="37" t="str">
        <f t="shared" si="59"/>
        <v/>
      </c>
      <c r="Q168" s="89" t="str">
        <f t="shared" si="60"/>
        <v/>
      </c>
      <c r="R168" s="39" t="str">
        <f t="shared" si="61"/>
        <v/>
      </c>
      <c r="S168" s="89" t="str">
        <f t="shared" si="62"/>
        <v/>
      </c>
      <c r="T168" s="40" t="str">
        <f t="shared" si="63"/>
        <v/>
      </c>
      <c r="U168" s="61" t="str">
        <f t="shared" si="38"/>
        <v/>
      </c>
      <c r="Z168" s="62" t="str">
        <f t="shared" si="64"/>
        <v/>
      </c>
      <c r="AA168" s="41" t="str">
        <f t="shared" si="65"/>
        <v/>
      </c>
      <c r="AC168" s="62" t="str">
        <f t="shared" si="66"/>
        <v/>
      </c>
      <c r="AD168" s="41" t="str">
        <f t="shared" si="67"/>
        <v/>
      </c>
    </row>
    <row r="169" spans="2:30" s="42" customFormat="1" ht="15.75" customHeight="1" x14ac:dyDescent="0.2">
      <c r="B169" s="188"/>
      <c r="C169" s="189"/>
      <c r="D169" s="190"/>
      <c r="E169" s="123"/>
      <c r="F169" s="125"/>
      <c r="G169" s="37" t="str">
        <f t="shared" si="54"/>
        <v/>
      </c>
      <c r="H169" s="89" t="str">
        <f t="shared" si="55"/>
        <v/>
      </c>
      <c r="I169" s="39" t="str">
        <f t="shared" si="56"/>
        <v/>
      </c>
      <c r="J169" s="89" t="str">
        <f t="shared" si="57"/>
        <v/>
      </c>
      <c r="K169" s="40" t="str">
        <f t="shared" si="58"/>
        <v/>
      </c>
      <c r="L169" s="61" t="str">
        <f t="shared" si="37"/>
        <v/>
      </c>
      <c r="N169" s="123"/>
      <c r="O169" s="125"/>
      <c r="P169" s="37" t="str">
        <f t="shared" si="59"/>
        <v/>
      </c>
      <c r="Q169" s="89" t="str">
        <f t="shared" si="60"/>
        <v/>
      </c>
      <c r="R169" s="39" t="str">
        <f t="shared" si="61"/>
        <v/>
      </c>
      <c r="S169" s="89" t="str">
        <f t="shared" si="62"/>
        <v/>
      </c>
      <c r="T169" s="40" t="str">
        <f t="shared" si="63"/>
        <v/>
      </c>
      <c r="U169" s="61" t="str">
        <f t="shared" si="38"/>
        <v/>
      </c>
      <c r="Z169" s="62" t="str">
        <f t="shared" si="64"/>
        <v/>
      </c>
      <c r="AA169" s="41" t="str">
        <f t="shared" si="65"/>
        <v/>
      </c>
      <c r="AC169" s="62" t="str">
        <f t="shared" si="66"/>
        <v/>
      </c>
      <c r="AD169" s="41" t="str">
        <f t="shared" si="67"/>
        <v/>
      </c>
    </row>
    <row r="170" spans="2:30" s="42" customFormat="1" ht="15.75" customHeight="1" x14ac:dyDescent="0.2">
      <c r="B170" s="188"/>
      <c r="C170" s="189"/>
      <c r="D170" s="190"/>
      <c r="E170" s="123"/>
      <c r="F170" s="125"/>
      <c r="G170" s="37" t="str">
        <f t="shared" si="54"/>
        <v/>
      </c>
      <c r="H170" s="89" t="str">
        <f t="shared" si="55"/>
        <v/>
      </c>
      <c r="I170" s="39" t="str">
        <f t="shared" si="56"/>
        <v/>
      </c>
      <c r="J170" s="89" t="str">
        <f t="shared" si="57"/>
        <v/>
      </c>
      <c r="K170" s="40" t="str">
        <f t="shared" si="58"/>
        <v/>
      </c>
      <c r="L170" s="61" t="str">
        <f t="shared" si="37"/>
        <v/>
      </c>
      <c r="N170" s="123"/>
      <c r="O170" s="125"/>
      <c r="P170" s="37" t="str">
        <f t="shared" si="59"/>
        <v/>
      </c>
      <c r="Q170" s="89" t="str">
        <f t="shared" si="60"/>
        <v/>
      </c>
      <c r="R170" s="39" t="str">
        <f t="shared" si="61"/>
        <v/>
      </c>
      <c r="S170" s="89" t="str">
        <f t="shared" si="62"/>
        <v/>
      </c>
      <c r="T170" s="40" t="str">
        <f t="shared" si="63"/>
        <v/>
      </c>
      <c r="U170" s="61" t="str">
        <f t="shared" si="38"/>
        <v/>
      </c>
      <c r="Z170" s="62" t="str">
        <f t="shared" si="64"/>
        <v/>
      </c>
      <c r="AA170" s="41" t="str">
        <f t="shared" si="65"/>
        <v/>
      </c>
      <c r="AC170" s="62" t="str">
        <f t="shared" si="66"/>
        <v/>
      </c>
      <c r="AD170" s="41" t="str">
        <f t="shared" si="67"/>
        <v/>
      </c>
    </row>
    <row r="171" spans="2:30" s="42" customFormat="1" ht="15.75" customHeight="1" x14ac:dyDescent="0.2">
      <c r="B171" s="188"/>
      <c r="C171" s="189"/>
      <c r="D171" s="190"/>
      <c r="E171" s="123"/>
      <c r="F171" s="125"/>
      <c r="G171" s="37" t="str">
        <f t="shared" si="54"/>
        <v/>
      </c>
      <c r="H171" s="89" t="str">
        <f t="shared" si="55"/>
        <v/>
      </c>
      <c r="I171" s="39" t="str">
        <f t="shared" si="56"/>
        <v/>
      </c>
      <c r="J171" s="89" t="str">
        <f t="shared" si="57"/>
        <v/>
      </c>
      <c r="K171" s="40" t="str">
        <f t="shared" si="58"/>
        <v/>
      </c>
      <c r="L171" s="61" t="str">
        <f t="shared" si="37"/>
        <v/>
      </c>
      <c r="N171" s="123"/>
      <c r="O171" s="125"/>
      <c r="P171" s="37" t="str">
        <f t="shared" si="59"/>
        <v/>
      </c>
      <c r="Q171" s="89" t="str">
        <f t="shared" si="60"/>
        <v/>
      </c>
      <c r="R171" s="39" t="str">
        <f t="shared" si="61"/>
        <v/>
      </c>
      <c r="S171" s="89" t="str">
        <f t="shared" si="62"/>
        <v/>
      </c>
      <c r="T171" s="40" t="str">
        <f t="shared" si="63"/>
        <v/>
      </c>
      <c r="U171" s="61" t="str">
        <f t="shared" si="38"/>
        <v/>
      </c>
      <c r="Z171" s="62" t="str">
        <f t="shared" si="64"/>
        <v/>
      </c>
      <c r="AA171" s="41" t="str">
        <f t="shared" si="65"/>
        <v/>
      </c>
      <c r="AC171" s="62" t="str">
        <f t="shared" si="66"/>
        <v/>
      </c>
      <c r="AD171" s="41" t="str">
        <f t="shared" si="67"/>
        <v/>
      </c>
    </row>
    <row r="172" spans="2:30" s="42" customFormat="1" ht="15.75" customHeight="1" x14ac:dyDescent="0.2">
      <c r="B172" s="188"/>
      <c r="C172" s="189"/>
      <c r="D172" s="190"/>
      <c r="E172" s="123"/>
      <c r="F172" s="125"/>
      <c r="G172" s="37" t="str">
        <f t="shared" si="54"/>
        <v/>
      </c>
      <c r="H172" s="89" t="str">
        <f t="shared" si="55"/>
        <v/>
      </c>
      <c r="I172" s="39" t="str">
        <f t="shared" si="56"/>
        <v/>
      </c>
      <c r="J172" s="89" t="str">
        <f t="shared" si="57"/>
        <v/>
      </c>
      <c r="K172" s="40" t="str">
        <f t="shared" si="58"/>
        <v/>
      </c>
      <c r="L172" s="61" t="str">
        <f t="shared" si="37"/>
        <v/>
      </c>
      <c r="N172" s="123"/>
      <c r="O172" s="125"/>
      <c r="P172" s="37" t="str">
        <f t="shared" si="59"/>
        <v/>
      </c>
      <c r="Q172" s="89" t="str">
        <f t="shared" si="60"/>
        <v/>
      </c>
      <c r="R172" s="39" t="str">
        <f t="shared" si="61"/>
        <v/>
      </c>
      <c r="S172" s="89" t="str">
        <f t="shared" si="62"/>
        <v/>
      </c>
      <c r="T172" s="40" t="str">
        <f t="shared" si="63"/>
        <v/>
      </c>
      <c r="U172" s="61" t="str">
        <f t="shared" si="38"/>
        <v/>
      </c>
      <c r="Z172" s="62" t="str">
        <f t="shared" si="64"/>
        <v/>
      </c>
      <c r="AA172" s="41" t="str">
        <f t="shared" si="65"/>
        <v/>
      </c>
      <c r="AC172" s="62" t="str">
        <f t="shared" si="66"/>
        <v/>
      </c>
      <c r="AD172" s="41" t="str">
        <f t="shared" si="67"/>
        <v/>
      </c>
    </row>
    <row r="173" spans="2:30" s="42" customFormat="1" ht="15.75" customHeight="1" x14ac:dyDescent="0.2">
      <c r="B173" s="188"/>
      <c r="C173" s="189"/>
      <c r="D173" s="190"/>
      <c r="E173" s="123"/>
      <c r="F173" s="125"/>
      <c r="G173" s="37" t="str">
        <f t="shared" si="54"/>
        <v/>
      </c>
      <c r="H173" s="89" t="str">
        <f t="shared" si="55"/>
        <v/>
      </c>
      <c r="I173" s="39" t="str">
        <f t="shared" si="56"/>
        <v/>
      </c>
      <c r="J173" s="89" t="str">
        <f t="shared" si="57"/>
        <v/>
      </c>
      <c r="K173" s="40" t="str">
        <f t="shared" si="58"/>
        <v/>
      </c>
      <c r="L173" s="61" t="str">
        <f t="shared" si="37"/>
        <v/>
      </c>
      <c r="N173" s="123"/>
      <c r="O173" s="125"/>
      <c r="P173" s="37" t="str">
        <f t="shared" si="59"/>
        <v/>
      </c>
      <c r="Q173" s="89" t="str">
        <f t="shared" si="60"/>
        <v/>
      </c>
      <c r="R173" s="39" t="str">
        <f t="shared" si="61"/>
        <v/>
      </c>
      <c r="S173" s="89" t="str">
        <f t="shared" si="62"/>
        <v/>
      </c>
      <c r="T173" s="40" t="str">
        <f t="shared" si="63"/>
        <v/>
      </c>
      <c r="U173" s="61" t="str">
        <f t="shared" si="38"/>
        <v/>
      </c>
      <c r="Z173" s="62" t="str">
        <f t="shared" si="64"/>
        <v/>
      </c>
      <c r="AA173" s="41" t="str">
        <f t="shared" si="65"/>
        <v/>
      </c>
      <c r="AC173" s="62" t="str">
        <f t="shared" si="66"/>
        <v/>
      </c>
      <c r="AD173" s="41" t="str">
        <f t="shared" si="67"/>
        <v/>
      </c>
    </row>
    <row r="174" spans="2:30" s="42" customFormat="1" ht="15.75" customHeight="1" x14ac:dyDescent="0.2">
      <c r="B174" s="188"/>
      <c r="C174" s="189"/>
      <c r="D174" s="190"/>
      <c r="E174" s="123"/>
      <c r="F174" s="125"/>
      <c r="G174" s="37" t="str">
        <f t="shared" si="54"/>
        <v/>
      </c>
      <c r="H174" s="89" t="str">
        <f t="shared" si="55"/>
        <v/>
      </c>
      <c r="I174" s="39" t="str">
        <f t="shared" si="56"/>
        <v/>
      </c>
      <c r="J174" s="89" t="str">
        <f t="shared" si="57"/>
        <v/>
      </c>
      <c r="K174" s="40" t="str">
        <f t="shared" si="58"/>
        <v/>
      </c>
      <c r="L174" s="61" t="str">
        <f t="shared" si="37"/>
        <v/>
      </c>
      <c r="N174" s="123"/>
      <c r="O174" s="125"/>
      <c r="P174" s="37" t="str">
        <f t="shared" si="59"/>
        <v/>
      </c>
      <c r="Q174" s="89" t="str">
        <f t="shared" si="60"/>
        <v/>
      </c>
      <c r="R174" s="39" t="str">
        <f t="shared" si="61"/>
        <v/>
      </c>
      <c r="S174" s="89" t="str">
        <f t="shared" si="62"/>
        <v/>
      </c>
      <c r="T174" s="40" t="str">
        <f t="shared" si="63"/>
        <v/>
      </c>
      <c r="U174" s="61" t="str">
        <f t="shared" si="38"/>
        <v/>
      </c>
      <c r="Z174" s="62" t="str">
        <f t="shared" si="64"/>
        <v/>
      </c>
      <c r="AA174" s="41" t="str">
        <f t="shared" si="65"/>
        <v/>
      </c>
      <c r="AC174" s="62" t="str">
        <f t="shared" si="66"/>
        <v/>
      </c>
      <c r="AD174" s="41" t="str">
        <f t="shared" si="67"/>
        <v/>
      </c>
    </row>
    <row r="175" spans="2:30" s="42" customFormat="1" ht="15.75" customHeight="1" x14ac:dyDescent="0.2">
      <c r="B175" s="188"/>
      <c r="C175" s="189"/>
      <c r="D175" s="190"/>
      <c r="E175" s="123"/>
      <c r="F175" s="125"/>
      <c r="G175" s="37" t="str">
        <f t="shared" si="54"/>
        <v/>
      </c>
      <c r="H175" s="89" t="str">
        <f t="shared" si="55"/>
        <v/>
      </c>
      <c r="I175" s="39" t="str">
        <f t="shared" si="56"/>
        <v/>
      </c>
      <c r="J175" s="89" t="str">
        <f t="shared" si="57"/>
        <v/>
      </c>
      <c r="K175" s="40" t="str">
        <f t="shared" si="58"/>
        <v/>
      </c>
      <c r="L175" s="61" t="str">
        <f t="shared" si="37"/>
        <v/>
      </c>
      <c r="N175" s="123"/>
      <c r="O175" s="125"/>
      <c r="P175" s="37" t="str">
        <f t="shared" si="59"/>
        <v/>
      </c>
      <c r="Q175" s="89" t="str">
        <f t="shared" si="60"/>
        <v/>
      </c>
      <c r="R175" s="39" t="str">
        <f t="shared" si="61"/>
        <v/>
      </c>
      <c r="S175" s="89" t="str">
        <f t="shared" si="62"/>
        <v/>
      </c>
      <c r="T175" s="40" t="str">
        <f t="shared" si="63"/>
        <v/>
      </c>
      <c r="U175" s="61" t="str">
        <f t="shared" si="38"/>
        <v/>
      </c>
      <c r="Z175" s="62" t="str">
        <f t="shared" si="64"/>
        <v/>
      </c>
      <c r="AA175" s="41" t="str">
        <f t="shared" si="65"/>
        <v/>
      </c>
      <c r="AC175" s="62" t="str">
        <f t="shared" si="66"/>
        <v/>
      </c>
      <c r="AD175" s="41" t="str">
        <f t="shared" si="67"/>
        <v/>
      </c>
    </row>
    <row r="176" spans="2:30" s="42" customFormat="1" ht="15.75" customHeight="1" x14ac:dyDescent="0.2">
      <c r="B176" s="188"/>
      <c r="C176" s="189"/>
      <c r="D176" s="190"/>
      <c r="E176" s="123"/>
      <c r="F176" s="125"/>
      <c r="G176" s="37" t="str">
        <f t="shared" si="44"/>
        <v/>
      </c>
      <c r="H176" s="89" t="str">
        <f t="shared" si="45"/>
        <v/>
      </c>
      <c r="I176" s="39" t="str">
        <f t="shared" si="46"/>
        <v/>
      </c>
      <c r="J176" s="89" t="str">
        <f t="shared" si="47"/>
        <v/>
      </c>
      <c r="K176" s="40" t="str">
        <f t="shared" si="48"/>
        <v/>
      </c>
      <c r="L176" s="61" t="str">
        <f t="shared" si="37"/>
        <v/>
      </c>
      <c r="N176" s="123"/>
      <c r="O176" s="125"/>
      <c r="P176" s="37" t="str">
        <f t="shared" si="49"/>
        <v/>
      </c>
      <c r="Q176" s="89" t="str">
        <f t="shared" si="50"/>
        <v/>
      </c>
      <c r="R176" s="39" t="str">
        <f t="shared" si="51"/>
        <v/>
      </c>
      <c r="S176" s="89" t="str">
        <f t="shared" si="52"/>
        <v/>
      </c>
      <c r="T176" s="40" t="str">
        <f t="shared" si="53"/>
        <v/>
      </c>
      <c r="U176" s="61" t="str">
        <f t="shared" si="38"/>
        <v/>
      </c>
      <c r="Z176" s="62" t="str">
        <f t="shared" si="33"/>
        <v/>
      </c>
      <c r="AA176" s="41" t="str">
        <f t="shared" si="34"/>
        <v/>
      </c>
      <c r="AC176" s="62" t="str">
        <f t="shared" si="35"/>
        <v/>
      </c>
      <c r="AD176" s="41" t="str">
        <f t="shared" si="36"/>
        <v/>
      </c>
    </row>
    <row r="177" spans="2:30" s="42" customFormat="1" ht="15.75" customHeight="1" x14ac:dyDescent="0.2">
      <c r="B177" s="188"/>
      <c r="C177" s="189"/>
      <c r="D177" s="190"/>
      <c r="E177" s="123"/>
      <c r="F177" s="125"/>
      <c r="G177" s="37" t="str">
        <f t="shared" si="44"/>
        <v/>
      </c>
      <c r="H177" s="89" t="str">
        <f t="shared" si="45"/>
        <v/>
      </c>
      <c r="I177" s="39" t="str">
        <f t="shared" si="46"/>
        <v/>
      </c>
      <c r="J177" s="89" t="str">
        <f t="shared" si="47"/>
        <v/>
      </c>
      <c r="K177" s="40" t="str">
        <f t="shared" si="48"/>
        <v/>
      </c>
      <c r="L177" s="61" t="str">
        <f t="shared" si="37"/>
        <v/>
      </c>
      <c r="N177" s="123"/>
      <c r="O177" s="125"/>
      <c r="P177" s="37" t="str">
        <f t="shared" si="49"/>
        <v/>
      </c>
      <c r="Q177" s="89" t="str">
        <f t="shared" si="50"/>
        <v/>
      </c>
      <c r="R177" s="39" t="str">
        <f t="shared" si="51"/>
        <v/>
      </c>
      <c r="S177" s="89" t="str">
        <f t="shared" si="52"/>
        <v/>
      </c>
      <c r="T177" s="40" t="str">
        <f t="shared" si="53"/>
        <v/>
      </c>
      <c r="U177" s="61" t="str">
        <f t="shared" si="38"/>
        <v/>
      </c>
      <c r="Z177" s="62" t="str">
        <f t="shared" si="33"/>
        <v/>
      </c>
      <c r="AA177" s="41" t="str">
        <f t="shared" si="34"/>
        <v/>
      </c>
      <c r="AC177" s="62" t="str">
        <f t="shared" si="35"/>
        <v/>
      </c>
      <c r="AD177" s="41" t="str">
        <f t="shared" si="36"/>
        <v/>
      </c>
    </row>
    <row r="178" spans="2:30" s="42" customFormat="1" ht="15.75" customHeight="1" x14ac:dyDescent="0.2">
      <c r="B178" s="188"/>
      <c r="C178" s="189"/>
      <c r="D178" s="190"/>
      <c r="E178" s="123"/>
      <c r="F178" s="125"/>
      <c r="G178" s="37" t="str">
        <f t="shared" si="44"/>
        <v/>
      </c>
      <c r="H178" s="89" t="str">
        <f t="shared" si="45"/>
        <v/>
      </c>
      <c r="I178" s="39" t="str">
        <f t="shared" si="46"/>
        <v/>
      </c>
      <c r="J178" s="89" t="str">
        <f t="shared" si="47"/>
        <v/>
      </c>
      <c r="K178" s="40" t="str">
        <f t="shared" si="48"/>
        <v/>
      </c>
      <c r="L178" s="61" t="str">
        <f t="shared" si="37"/>
        <v/>
      </c>
      <c r="N178" s="123"/>
      <c r="O178" s="125"/>
      <c r="P178" s="37" t="str">
        <f t="shared" si="49"/>
        <v/>
      </c>
      <c r="Q178" s="89" t="str">
        <f t="shared" si="50"/>
        <v/>
      </c>
      <c r="R178" s="39" t="str">
        <f t="shared" si="51"/>
        <v/>
      </c>
      <c r="S178" s="89" t="str">
        <f t="shared" si="52"/>
        <v/>
      </c>
      <c r="T178" s="40" t="str">
        <f t="shared" si="53"/>
        <v/>
      </c>
      <c r="U178" s="61" t="str">
        <f t="shared" si="38"/>
        <v/>
      </c>
      <c r="Z178" s="62" t="str">
        <f t="shared" si="33"/>
        <v/>
      </c>
      <c r="AA178" s="41" t="str">
        <f t="shared" si="34"/>
        <v/>
      </c>
      <c r="AC178" s="62" t="str">
        <f t="shared" si="35"/>
        <v/>
      </c>
      <c r="AD178" s="41" t="str">
        <f t="shared" si="36"/>
        <v/>
      </c>
    </row>
    <row r="179" spans="2:30" s="42" customFormat="1" ht="15.75" customHeight="1" x14ac:dyDescent="0.2">
      <c r="B179" s="188"/>
      <c r="C179" s="189"/>
      <c r="D179" s="190"/>
      <c r="E179" s="123"/>
      <c r="F179" s="125"/>
      <c r="G179" s="37" t="str">
        <f t="shared" si="44"/>
        <v/>
      </c>
      <c r="H179" s="89" t="str">
        <f t="shared" si="45"/>
        <v/>
      </c>
      <c r="I179" s="39" t="str">
        <f t="shared" si="46"/>
        <v/>
      </c>
      <c r="J179" s="89" t="str">
        <f t="shared" si="47"/>
        <v/>
      </c>
      <c r="K179" s="40" t="str">
        <f t="shared" si="48"/>
        <v/>
      </c>
      <c r="L179" s="61" t="str">
        <f t="shared" si="37"/>
        <v/>
      </c>
      <c r="N179" s="123"/>
      <c r="O179" s="125"/>
      <c r="P179" s="37" t="str">
        <f t="shared" si="49"/>
        <v/>
      </c>
      <c r="Q179" s="89" t="str">
        <f t="shared" si="50"/>
        <v/>
      </c>
      <c r="R179" s="39" t="str">
        <f t="shared" si="51"/>
        <v/>
      </c>
      <c r="S179" s="89" t="str">
        <f t="shared" si="52"/>
        <v/>
      </c>
      <c r="T179" s="40" t="str">
        <f t="shared" si="53"/>
        <v/>
      </c>
      <c r="U179" s="61" t="str">
        <f t="shared" si="38"/>
        <v/>
      </c>
      <c r="Z179" s="62" t="str">
        <f t="shared" si="33"/>
        <v/>
      </c>
      <c r="AA179" s="41" t="str">
        <f t="shared" si="34"/>
        <v/>
      </c>
      <c r="AC179" s="62" t="str">
        <f t="shared" si="35"/>
        <v/>
      </c>
      <c r="AD179" s="41" t="str">
        <f t="shared" si="36"/>
        <v/>
      </c>
    </row>
    <row r="180" spans="2:30" s="42" customFormat="1" ht="15.75" customHeight="1" x14ac:dyDescent="0.2">
      <c r="B180" s="188"/>
      <c r="C180" s="189"/>
      <c r="D180" s="190"/>
      <c r="E180" s="123"/>
      <c r="F180" s="125"/>
      <c r="G180" s="37" t="str">
        <f t="shared" si="44"/>
        <v/>
      </c>
      <c r="H180" s="89" t="str">
        <f t="shared" si="45"/>
        <v/>
      </c>
      <c r="I180" s="39" t="str">
        <f t="shared" si="46"/>
        <v/>
      </c>
      <c r="J180" s="89" t="str">
        <f t="shared" si="47"/>
        <v/>
      </c>
      <c r="K180" s="40" t="str">
        <f t="shared" si="48"/>
        <v/>
      </c>
      <c r="L180" s="61" t="str">
        <f t="shared" si="37"/>
        <v/>
      </c>
      <c r="N180" s="123"/>
      <c r="O180" s="125"/>
      <c r="P180" s="37" t="str">
        <f t="shared" si="49"/>
        <v/>
      </c>
      <c r="Q180" s="89" t="str">
        <f t="shared" si="50"/>
        <v/>
      </c>
      <c r="R180" s="39" t="str">
        <f t="shared" si="51"/>
        <v/>
      </c>
      <c r="S180" s="89" t="str">
        <f t="shared" si="52"/>
        <v/>
      </c>
      <c r="T180" s="40" t="str">
        <f t="shared" si="53"/>
        <v/>
      </c>
      <c r="U180" s="61" t="str">
        <f t="shared" si="38"/>
        <v/>
      </c>
      <c r="Z180" s="62" t="str">
        <f t="shared" si="33"/>
        <v/>
      </c>
      <c r="AA180" s="41" t="str">
        <f t="shared" si="34"/>
        <v/>
      </c>
      <c r="AC180" s="62" t="str">
        <f t="shared" si="35"/>
        <v/>
      </c>
      <c r="AD180" s="41" t="str">
        <f t="shared" si="36"/>
        <v/>
      </c>
    </row>
    <row r="181" spans="2:30" s="42" customFormat="1" ht="15.75" customHeight="1" x14ac:dyDescent="0.2">
      <c r="B181" s="188"/>
      <c r="C181" s="189"/>
      <c r="D181" s="190"/>
      <c r="E181" s="123"/>
      <c r="F181" s="125"/>
      <c r="G181" s="37" t="str">
        <f t="shared" si="44"/>
        <v/>
      </c>
      <c r="H181" s="89" t="str">
        <f t="shared" si="45"/>
        <v/>
      </c>
      <c r="I181" s="39" t="str">
        <f t="shared" si="46"/>
        <v/>
      </c>
      <c r="J181" s="89" t="str">
        <f t="shared" si="47"/>
        <v/>
      </c>
      <c r="K181" s="40" t="str">
        <f t="shared" si="48"/>
        <v/>
      </c>
      <c r="L181" s="61" t="str">
        <f t="shared" si="37"/>
        <v/>
      </c>
      <c r="N181" s="123"/>
      <c r="O181" s="125"/>
      <c r="P181" s="37" t="str">
        <f t="shared" si="49"/>
        <v/>
      </c>
      <c r="Q181" s="89" t="str">
        <f t="shared" si="50"/>
        <v/>
      </c>
      <c r="R181" s="39" t="str">
        <f t="shared" si="51"/>
        <v/>
      </c>
      <c r="S181" s="89" t="str">
        <f t="shared" si="52"/>
        <v/>
      </c>
      <c r="T181" s="40" t="str">
        <f t="shared" si="53"/>
        <v/>
      </c>
      <c r="U181" s="61" t="str">
        <f t="shared" si="38"/>
        <v/>
      </c>
      <c r="Z181" s="62" t="str">
        <f t="shared" si="33"/>
        <v/>
      </c>
      <c r="AA181" s="41" t="str">
        <f t="shared" si="34"/>
        <v/>
      </c>
      <c r="AC181" s="62" t="str">
        <f t="shared" si="35"/>
        <v/>
      </c>
      <c r="AD181" s="41" t="str">
        <f t="shared" si="36"/>
        <v/>
      </c>
    </row>
    <row r="182" spans="2:30" s="42" customFormat="1" ht="15.75" customHeight="1" x14ac:dyDescent="0.2">
      <c r="B182" s="188"/>
      <c r="C182" s="189"/>
      <c r="D182" s="190"/>
      <c r="E182" s="123"/>
      <c r="F182" s="125"/>
      <c r="G182" s="37" t="str">
        <f t="shared" si="44"/>
        <v/>
      </c>
      <c r="H182" s="89" t="str">
        <f t="shared" si="45"/>
        <v/>
      </c>
      <c r="I182" s="39" t="str">
        <f t="shared" si="46"/>
        <v/>
      </c>
      <c r="J182" s="89" t="str">
        <f t="shared" si="47"/>
        <v/>
      </c>
      <c r="K182" s="40" t="str">
        <f t="shared" si="48"/>
        <v/>
      </c>
      <c r="L182" s="61" t="str">
        <f t="shared" si="37"/>
        <v/>
      </c>
      <c r="N182" s="123"/>
      <c r="O182" s="125"/>
      <c r="P182" s="37" t="str">
        <f t="shared" si="49"/>
        <v/>
      </c>
      <c r="Q182" s="89" t="str">
        <f t="shared" si="50"/>
        <v/>
      </c>
      <c r="R182" s="39" t="str">
        <f t="shared" si="51"/>
        <v/>
      </c>
      <c r="S182" s="89" t="str">
        <f t="shared" si="52"/>
        <v/>
      </c>
      <c r="T182" s="40" t="str">
        <f t="shared" si="53"/>
        <v/>
      </c>
      <c r="U182" s="61" t="str">
        <f t="shared" si="38"/>
        <v/>
      </c>
      <c r="Z182" s="62" t="str">
        <f t="shared" si="33"/>
        <v/>
      </c>
      <c r="AA182" s="41" t="str">
        <f t="shared" si="34"/>
        <v/>
      </c>
      <c r="AC182" s="62" t="str">
        <f t="shared" si="35"/>
        <v/>
      </c>
      <c r="AD182" s="41" t="str">
        <f t="shared" si="36"/>
        <v/>
      </c>
    </row>
    <row r="183" spans="2:30" s="42" customFormat="1" ht="15.75" customHeight="1" x14ac:dyDescent="0.2">
      <c r="B183" s="188"/>
      <c r="C183" s="189"/>
      <c r="D183" s="190"/>
      <c r="E183" s="123"/>
      <c r="F183" s="125"/>
      <c r="G183" s="37" t="str">
        <f t="shared" si="44"/>
        <v/>
      </c>
      <c r="H183" s="89" t="str">
        <f t="shared" si="45"/>
        <v/>
      </c>
      <c r="I183" s="39" t="str">
        <f t="shared" si="46"/>
        <v/>
      </c>
      <c r="J183" s="89" t="str">
        <f t="shared" si="47"/>
        <v/>
      </c>
      <c r="K183" s="40" t="str">
        <f t="shared" si="48"/>
        <v/>
      </c>
      <c r="L183" s="61" t="str">
        <f t="shared" si="37"/>
        <v/>
      </c>
      <c r="N183" s="123"/>
      <c r="O183" s="125"/>
      <c r="P183" s="37" t="str">
        <f t="shared" si="49"/>
        <v/>
      </c>
      <c r="Q183" s="89" t="str">
        <f t="shared" si="50"/>
        <v/>
      </c>
      <c r="R183" s="39" t="str">
        <f t="shared" si="51"/>
        <v/>
      </c>
      <c r="S183" s="89" t="str">
        <f t="shared" si="52"/>
        <v/>
      </c>
      <c r="T183" s="40" t="str">
        <f t="shared" si="53"/>
        <v/>
      </c>
      <c r="U183" s="61" t="str">
        <f t="shared" si="38"/>
        <v/>
      </c>
      <c r="Z183" s="62" t="str">
        <f t="shared" si="33"/>
        <v/>
      </c>
      <c r="AA183" s="41" t="str">
        <f t="shared" si="34"/>
        <v/>
      </c>
      <c r="AC183" s="62" t="str">
        <f t="shared" si="35"/>
        <v/>
      </c>
      <c r="AD183" s="41" t="str">
        <f t="shared" si="36"/>
        <v/>
      </c>
    </row>
    <row r="184" spans="2:30" s="42" customFormat="1" ht="15.75" customHeight="1" x14ac:dyDescent="0.2">
      <c r="B184" s="188"/>
      <c r="C184" s="189"/>
      <c r="D184" s="190"/>
      <c r="E184" s="123"/>
      <c r="F184" s="125"/>
      <c r="G184" s="37" t="str">
        <f t="shared" si="44"/>
        <v/>
      </c>
      <c r="H184" s="89" t="str">
        <f t="shared" si="45"/>
        <v/>
      </c>
      <c r="I184" s="39" t="str">
        <f t="shared" si="46"/>
        <v/>
      </c>
      <c r="J184" s="89" t="str">
        <f t="shared" si="47"/>
        <v/>
      </c>
      <c r="K184" s="40" t="str">
        <f t="shared" si="48"/>
        <v/>
      </c>
      <c r="L184" s="61" t="str">
        <f t="shared" si="37"/>
        <v/>
      </c>
      <c r="N184" s="123"/>
      <c r="O184" s="125"/>
      <c r="P184" s="37" t="str">
        <f t="shared" si="49"/>
        <v/>
      </c>
      <c r="Q184" s="89" t="str">
        <f t="shared" si="50"/>
        <v/>
      </c>
      <c r="R184" s="39" t="str">
        <f t="shared" si="51"/>
        <v/>
      </c>
      <c r="S184" s="89" t="str">
        <f t="shared" si="52"/>
        <v/>
      </c>
      <c r="T184" s="40" t="str">
        <f t="shared" si="53"/>
        <v/>
      </c>
      <c r="U184" s="61" t="str">
        <f t="shared" si="38"/>
        <v/>
      </c>
      <c r="Z184" s="62" t="str">
        <f t="shared" si="33"/>
        <v/>
      </c>
      <c r="AA184" s="41" t="str">
        <f t="shared" si="34"/>
        <v/>
      </c>
      <c r="AC184" s="62" t="str">
        <f t="shared" si="35"/>
        <v/>
      </c>
      <c r="AD184" s="41" t="str">
        <f t="shared" si="36"/>
        <v/>
      </c>
    </row>
    <row r="185" spans="2:30" s="42" customFormat="1" ht="15.75" customHeight="1" x14ac:dyDescent="0.2">
      <c r="B185" s="188"/>
      <c r="C185" s="189"/>
      <c r="D185" s="190"/>
      <c r="E185" s="123"/>
      <c r="F185" s="125"/>
      <c r="G185" s="37" t="str">
        <f t="shared" si="44"/>
        <v/>
      </c>
      <c r="H185" s="89" t="str">
        <f t="shared" si="45"/>
        <v/>
      </c>
      <c r="I185" s="39" t="str">
        <f t="shared" si="46"/>
        <v/>
      </c>
      <c r="J185" s="89" t="str">
        <f t="shared" si="47"/>
        <v/>
      </c>
      <c r="K185" s="40" t="str">
        <f t="shared" si="48"/>
        <v/>
      </c>
      <c r="L185" s="61" t="str">
        <f t="shared" si="37"/>
        <v/>
      </c>
      <c r="N185" s="123"/>
      <c r="O185" s="125"/>
      <c r="P185" s="37" t="str">
        <f t="shared" si="49"/>
        <v/>
      </c>
      <c r="Q185" s="89" t="str">
        <f t="shared" si="50"/>
        <v/>
      </c>
      <c r="R185" s="39" t="str">
        <f t="shared" si="51"/>
        <v/>
      </c>
      <c r="S185" s="89" t="str">
        <f t="shared" si="52"/>
        <v/>
      </c>
      <c r="T185" s="40" t="str">
        <f t="shared" si="53"/>
        <v/>
      </c>
      <c r="U185" s="61" t="str">
        <f t="shared" si="38"/>
        <v/>
      </c>
      <c r="Z185" s="62" t="str">
        <f t="shared" si="33"/>
        <v/>
      </c>
      <c r="AA185" s="41" t="str">
        <f t="shared" si="34"/>
        <v/>
      </c>
      <c r="AC185" s="62" t="str">
        <f t="shared" si="35"/>
        <v/>
      </c>
      <c r="AD185" s="41" t="str">
        <f t="shared" si="36"/>
        <v/>
      </c>
    </row>
    <row r="186" spans="2:30" s="42" customFormat="1" ht="15.75" customHeight="1" x14ac:dyDescent="0.2">
      <c r="B186" s="188"/>
      <c r="C186" s="189"/>
      <c r="D186" s="190"/>
      <c r="E186" s="123"/>
      <c r="F186" s="125"/>
      <c r="G186" s="37" t="str">
        <f t="shared" si="44"/>
        <v/>
      </c>
      <c r="H186" s="89" t="str">
        <f t="shared" si="45"/>
        <v/>
      </c>
      <c r="I186" s="39" t="str">
        <f t="shared" si="46"/>
        <v/>
      </c>
      <c r="J186" s="89" t="str">
        <f t="shared" si="47"/>
        <v/>
      </c>
      <c r="K186" s="40" t="str">
        <f t="shared" si="48"/>
        <v/>
      </c>
      <c r="L186" s="61" t="str">
        <f t="shared" si="37"/>
        <v/>
      </c>
      <c r="N186" s="123"/>
      <c r="O186" s="125"/>
      <c r="P186" s="37" t="str">
        <f t="shared" si="49"/>
        <v/>
      </c>
      <c r="Q186" s="89" t="str">
        <f t="shared" si="50"/>
        <v/>
      </c>
      <c r="R186" s="39" t="str">
        <f t="shared" si="51"/>
        <v/>
      </c>
      <c r="S186" s="89" t="str">
        <f t="shared" si="52"/>
        <v/>
      </c>
      <c r="T186" s="40" t="str">
        <f t="shared" si="53"/>
        <v/>
      </c>
      <c r="U186" s="61" t="str">
        <f t="shared" si="38"/>
        <v/>
      </c>
      <c r="Z186" s="62" t="str">
        <f t="shared" si="33"/>
        <v/>
      </c>
      <c r="AA186" s="41" t="str">
        <f t="shared" si="34"/>
        <v/>
      </c>
      <c r="AC186" s="62" t="str">
        <f t="shared" si="35"/>
        <v/>
      </c>
      <c r="AD186" s="41" t="str">
        <f t="shared" si="36"/>
        <v/>
      </c>
    </row>
    <row r="187" spans="2:30" s="42" customFormat="1" ht="15.75" customHeight="1" x14ac:dyDescent="0.2">
      <c r="B187" s="188"/>
      <c r="C187" s="189"/>
      <c r="D187" s="190"/>
      <c r="E187" s="123"/>
      <c r="F187" s="125"/>
      <c r="G187" s="37" t="str">
        <f t="shared" si="44"/>
        <v/>
      </c>
      <c r="H187" s="89" t="str">
        <f t="shared" si="45"/>
        <v/>
      </c>
      <c r="I187" s="39" t="str">
        <f t="shared" si="46"/>
        <v/>
      </c>
      <c r="J187" s="89" t="str">
        <f t="shared" si="47"/>
        <v/>
      </c>
      <c r="K187" s="40" t="str">
        <f t="shared" si="48"/>
        <v/>
      </c>
      <c r="L187" s="61" t="str">
        <f t="shared" si="37"/>
        <v/>
      </c>
      <c r="N187" s="123"/>
      <c r="O187" s="125"/>
      <c r="P187" s="37" t="str">
        <f t="shared" si="49"/>
        <v/>
      </c>
      <c r="Q187" s="89" t="str">
        <f t="shared" si="50"/>
        <v/>
      </c>
      <c r="R187" s="39" t="str">
        <f t="shared" si="51"/>
        <v/>
      </c>
      <c r="S187" s="89" t="str">
        <f t="shared" si="52"/>
        <v/>
      </c>
      <c r="T187" s="40" t="str">
        <f t="shared" si="53"/>
        <v/>
      </c>
      <c r="U187" s="61" t="str">
        <f t="shared" si="38"/>
        <v/>
      </c>
      <c r="Z187" s="62" t="str">
        <f t="shared" si="33"/>
        <v/>
      </c>
      <c r="AA187" s="41" t="str">
        <f t="shared" si="34"/>
        <v/>
      </c>
      <c r="AC187" s="62" t="str">
        <f t="shared" si="35"/>
        <v/>
      </c>
      <c r="AD187" s="41" t="str">
        <f t="shared" si="36"/>
        <v/>
      </c>
    </row>
    <row r="188" spans="2:30" s="42" customFormat="1" ht="15.75" customHeight="1" x14ac:dyDescent="0.2">
      <c r="B188" s="188"/>
      <c r="C188" s="189"/>
      <c r="D188" s="190"/>
      <c r="E188" s="123"/>
      <c r="F188" s="125"/>
      <c r="G188" s="37" t="str">
        <f t="shared" si="44"/>
        <v/>
      </c>
      <c r="H188" s="89" t="str">
        <f t="shared" si="45"/>
        <v/>
      </c>
      <c r="I188" s="39" t="str">
        <f t="shared" si="46"/>
        <v/>
      </c>
      <c r="J188" s="89" t="str">
        <f t="shared" si="47"/>
        <v/>
      </c>
      <c r="K188" s="40" t="str">
        <f t="shared" si="48"/>
        <v/>
      </c>
      <c r="L188" s="61" t="str">
        <f t="shared" si="37"/>
        <v/>
      </c>
      <c r="N188" s="123"/>
      <c r="O188" s="125"/>
      <c r="P188" s="37" t="str">
        <f t="shared" si="49"/>
        <v/>
      </c>
      <c r="Q188" s="89" t="str">
        <f t="shared" si="50"/>
        <v/>
      </c>
      <c r="R188" s="39" t="str">
        <f t="shared" si="51"/>
        <v/>
      </c>
      <c r="S188" s="89" t="str">
        <f t="shared" si="52"/>
        <v/>
      </c>
      <c r="T188" s="40" t="str">
        <f t="shared" si="53"/>
        <v/>
      </c>
      <c r="U188" s="61" t="str">
        <f t="shared" si="38"/>
        <v/>
      </c>
      <c r="Z188" s="62" t="str">
        <f t="shared" si="33"/>
        <v/>
      </c>
      <c r="AA188" s="41" t="str">
        <f t="shared" si="34"/>
        <v/>
      </c>
      <c r="AC188" s="62" t="str">
        <f t="shared" si="35"/>
        <v/>
      </c>
      <c r="AD188" s="41" t="str">
        <f t="shared" si="36"/>
        <v/>
      </c>
    </row>
    <row r="189" spans="2:30" s="42" customFormat="1" ht="15.75" customHeight="1" x14ac:dyDescent="0.2">
      <c r="B189" s="188"/>
      <c r="C189" s="189"/>
      <c r="D189" s="190"/>
      <c r="E189" s="123"/>
      <c r="F189" s="125"/>
      <c r="G189" s="37" t="str">
        <f t="shared" si="44"/>
        <v/>
      </c>
      <c r="H189" s="89" t="str">
        <f t="shared" si="45"/>
        <v/>
      </c>
      <c r="I189" s="39" t="str">
        <f t="shared" si="46"/>
        <v/>
      </c>
      <c r="J189" s="89" t="str">
        <f t="shared" si="47"/>
        <v/>
      </c>
      <c r="K189" s="40" t="str">
        <f t="shared" si="48"/>
        <v/>
      </c>
      <c r="L189" s="61" t="str">
        <f t="shared" si="37"/>
        <v/>
      </c>
      <c r="N189" s="123"/>
      <c r="O189" s="125"/>
      <c r="P189" s="37" t="str">
        <f t="shared" si="49"/>
        <v/>
      </c>
      <c r="Q189" s="89" t="str">
        <f t="shared" si="50"/>
        <v/>
      </c>
      <c r="R189" s="39" t="str">
        <f t="shared" si="51"/>
        <v/>
      </c>
      <c r="S189" s="89" t="str">
        <f t="shared" si="52"/>
        <v/>
      </c>
      <c r="T189" s="40" t="str">
        <f t="shared" si="53"/>
        <v/>
      </c>
      <c r="U189" s="61" t="str">
        <f t="shared" si="38"/>
        <v/>
      </c>
      <c r="Z189" s="62" t="str">
        <f t="shared" si="33"/>
        <v/>
      </c>
      <c r="AA189" s="41" t="str">
        <f t="shared" si="34"/>
        <v/>
      </c>
      <c r="AC189" s="62" t="str">
        <f t="shared" si="35"/>
        <v/>
      </c>
      <c r="AD189" s="41" t="str">
        <f t="shared" si="36"/>
        <v/>
      </c>
    </row>
    <row r="190" spans="2:30" s="42" customFormat="1" ht="15.75" customHeight="1" x14ac:dyDescent="0.2">
      <c r="B190" s="188"/>
      <c r="C190" s="189"/>
      <c r="D190" s="190"/>
      <c r="E190" s="123"/>
      <c r="F190" s="125"/>
      <c r="G190" s="37" t="str">
        <f t="shared" si="44"/>
        <v/>
      </c>
      <c r="H190" s="89" t="str">
        <f t="shared" si="45"/>
        <v/>
      </c>
      <c r="I190" s="39" t="str">
        <f t="shared" si="46"/>
        <v/>
      </c>
      <c r="J190" s="89" t="str">
        <f t="shared" si="47"/>
        <v/>
      </c>
      <c r="K190" s="40" t="str">
        <f t="shared" si="48"/>
        <v/>
      </c>
      <c r="L190" s="61" t="str">
        <f t="shared" si="37"/>
        <v/>
      </c>
      <c r="N190" s="123"/>
      <c r="O190" s="125"/>
      <c r="P190" s="37" t="str">
        <f t="shared" si="49"/>
        <v/>
      </c>
      <c r="Q190" s="89" t="str">
        <f t="shared" si="50"/>
        <v/>
      </c>
      <c r="R190" s="39" t="str">
        <f t="shared" si="51"/>
        <v/>
      </c>
      <c r="S190" s="89" t="str">
        <f t="shared" si="52"/>
        <v/>
      </c>
      <c r="T190" s="40" t="str">
        <f t="shared" si="53"/>
        <v/>
      </c>
      <c r="U190" s="61" t="str">
        <f t="shared" si="38"/>
        <v/>
      </c>
      <c r="Z190" s="62" t="str">
        <f t="shared" si="33"/>
        <v/>
      </c>
      <c r="AA190" s="41" t="str">
        <f t="shared" si="34"/>
        <v/>
      </c>
      <c r="AC190" s="62" t="str">
        <f t="shared" si="35"/>
        <v/>
      </c>
      <c r="AD190" s="41" t="str">
        <f t="shared" si="36"/>
        <v/>
      </c>
    </row>
    <row r="191" spans="2:30" s="42" customFormat="1" ht="15.75" customHeight="1" x14ac:dyDescent="0.2">
      <c r="B191" s="188"/>
      <c r="C191" s="189"/>
      <c r="D191" s="190"/>
      <c r="E191" s="123"/>
      <c r="F191" s="125"/>
      <c r="G191" s="37" t="str">
        <f t="shared" ref="G191:G205" si="68">IF(OR(E191="",F191=""),"","(")</f>
        <v/>
      </c>
      <c r="H191" s="89" t="str">
        <f t="shared" ref="H191:H205" si="69">IF(OR(E191="",F191=""),"",(2*E191*F191+1.645*1.645-1.645*SQRT(1.645*1.645+4*E191*F191*(1-F191)))/(2*(E191+1.645*1.645)))</f>
        <v/>
      </c>
      <c r="I191" s="39" t="str">
        <f t="shared" ref="I191:I205" si="70">IF(OR(E191="",F191=""),"","-")</f>
        <v/>
      </c>
      <c r="J191" s="89" t="str">
        <f t="shared" ref="J191:J205" si="71">IF(OR(E191="",F191=""),"",(2*E191*F191+1.645*1.645+1.645*SQRT(1.645*1.645+4*E191*F191*(1-F191)))/(2*(E191+1.645*1.645)))</f>
        <v/>
      </c>
      <c r="K191" s="40" t="str">
        <f t="shared" ref="K191:K205" si="72">IF(OR(E191="",F191=""),"",")")</f>
        <v/>
      </c>
      <c r="L191" s="61" t="str">
        <f t="shared" si="37"/>
        <v/>
      </c>
      <c r="N191" s="123"/>
      <c r="O191" s="125"/>
      <c r="P191" s="37" t="str">
        <f t="shared" ref="P191:P205" si="73">IF(OR(N191="",O191=""),"","(")</f>
        <v/>
      </c>
      <c r="Q191" s="89" t="str">
        <f t="shared" ref="Q191:Q205" si="74">IF(OR(N191="",O191=""),"",(2*N191*O191+1.645*1.645-1.645*SQRT(1.645*1.645+4*N191*O191*(1-O191)))/(2*(N191+1.645*1.645)))</f>
        <v/>
      </c>
      <c r="R191" s="39" t="str">
        <f t="shared" ref="R191:R205" si="75">IF(OR(N191="",O191=""),"","-")</f>
        <v/>
      </c>
      <c r="S191" s="89" t="str">
        <f t="shared" ref="S191:S205" si="76">IF(OR(N191="",O191=""),"",(2*N191*O191+1.645*1.645+1.645*SQRT(1.645*1.645+4*N191*O191*(1-O191)))/(2*(N191+1.645*1.645)))</f>
        <v/>
      </c>
      <c r="T191" s="40" t="str">
        <f t="shared" ref="T191:T205" si="77">IF(OR(N191="",O191=""),"",")")</f>
        <v/>
      </c>
      <c r="U191" s="61" t="str">
        <f t="shared" si="38"/>
        <v/>
      </c>
      <c r="Z191" s="62" t="str">
        <f t="shared" ref="Z191:Z205" si="78">IF(OR($E191="",$F191=""),"",IF(H191&gt;$C$11, "Yes", "No"))</f>
        <v/>
      </c>
      <c r="AA191" s="41" t="str">
        <f t="shared" ref="AA191:AA205" si="79">IF(OR($E191="",$F191=""),"",IF(J191&lt;$C$11, "Yes", "No"))</f>
        <v/>
      </c>
      <c r="AC191" s="62" t="str">
        <f t="shared" ref="AC191:AC205" si="80">IF(OR($N191="",$O191=""),"",IF(Q191&gt;$C$12, "Yes", "No"))</f>
        <v/>
      </c>
      <c r="AD191" s="41" t="str">
        <f t="shared" ref="AD191:AD205" si="81">IF(OR($N191="",$O191=""),"",IF(S191&lt;$C$12, "Yes", "No"))</f>
        <v/>
      </c>
    </row>
    <row r="192" spans="2:30" s="42" customFormat="1" ht="15.75" customHeight="1" x14ac:dyDescent="0.2">
      <c r="B192" s="188"/>
      <c r="C192" s="189"/>
      <c r="D192" s="190"/>
      <c r="E192" s="123"/>
      <c r="F192" s="125"/>
      <c r="G192" s="37" t="str">
        <f t="shared" si="68"/>
        <v/>
      </c>
      <c r="H192" s="89" t="str">
        <f t="shared" si="69"/>
        <v/>
      </c>
      <c r="I192" s="39" t="str">
        <f t="shared" si="70"/>
        <v/>
      </c>
      <c r="J192" s="89" t="str">
        <f t="shared" si="71"/>
        <v/>
      </c>
      <c r="K192" s="40" t="str">
        <f t="shared" si="72"/>
        <v/>
      </c>
      <c r="L192" s="61" t="str">
        <f t="shared" si="37"/>
        <v/>
      </c>
      <c r="N192" s="123"/>
      <c r="O192" s="125"/>
      <c r="P192" s="37" t="str">
        <f t="shared" si="73"/>
        <v/>
      </c>
      <c r="Q192" s="89" t="str">
        <f t="shared" si="74"/>
        <v/>
      </c>
      <c r="R192" s="39" t="str">
        <f t="shared" si="75"/>
        <v/>
      </c>
      <c r="S192" s="89" t="str">
        <f t="shared" si="76"/>
        <v/>
      </c>
      <c r="T192" s="40" t="str">
        <f t="shared" si="77"/>
        <v/>
      </c>
      <c r="U192" s="61" t="str">
        <f t="shared" si="38"/>
        <v/>
      </c>
      <c r="Z192" s="62" t="str">
        <f t="shared" si="78"/>
        <v/>
      </c>
      <c r="AA192" s="41" t="str">
        <f t="shared" si="79"/>
        <v/>
      </c>
      <c r="AC192" s="62" t="str">
        <f t="shared" si="80"/>
        <v/>
      </c>
      <c r="AD192" s="41" t="str">
        <f t="shared" si="81"/>
        <v/>
      </c>
    </row>
    <row r="193" spans="2:30" s="42" customFormat="1" ht="15.75" customHeight="1" x14ac:dyDescent="0.2">
      <c r="B193" s="188"/>
      <c r="C193" s="189"/>
      <c r="D193" s="190"/>
      <c r="E193" s="123"/>
      <c r="F193" s="125"/>
      <c r="G193" s="37" t="str">
        <f t="shared" si="68"/>
        <v/>
      </c>
      <c r="H193" s="89" t="str">
        <f t="shared" si="69"/>
        <v/>
      </c>
      <c r="I193" s="39" t="str">
        <f t="shared" si="70"/>
        <v/>
      </c>
      <c r="J193" s="89" t="str">
        <f t="shared" si="71"/>
        <v/>
      </c>
      <c r="K193" s="40" t="str">
        <f t="shared" si="72"/>
        <v/>
      </c>
      <c r="L193" s="61" t="str">
        <f t="shared" si="37"/>
        <v/>
      </c>
      <c r="N193" s="123"/>
      <c r="O193" s="125"/>
      <c r="P193" s="37" t="str">
        <f t="shared" si="73"/>
        <v/>
      </c>
      <c r="Q193" s="89" t="str">
        <f t="shared" si="74"/>
        <v/>
      </c>
      <c r="R193" s="39" t="str">
        <f t="shared" si="75"/>
        <v/>
      </c>
      <c r="S193" s="89" t="str">
        <f t="shared" si="76"/>
        <v/>
      </c>
      <c r="T193" s="40" t="str">
        <f t="shared" si="77"/>
        <v/>
      </c>
      <c r="U193" s="61" t="str">
        <f t="shared" si="38"/>
        <v/>
      </c>
      <c r="Z193" s="62" t="str">
        <f t="shared" si="78"/>
        <v/>
      </c>
      <c r="AA193" s="41" t="str">
        <f t="shared" si="79"/>
        <v/>
      </c>
      <c r="AC193" s="62" t="str">
        <f t="shared" si="80"/>
        <v/>
      </c>
      <c r="AD193" s="41" t="str">
        <f t="shared" si="81"/>
        <v/>
      </c>
    </row>
    <row r="194" spans="2:30" s="42" customFormat="1" ht="15.75" customHeight="1" x14ac:dyDescent="0.2">
      <c r="B194" s="188"/>
      <c r="C194" s="189"/>
      <c r="D194" s="190"/>
      <c r="E194" s="123"/>
      <c r="F194" s="125"/>
      <c r="G194" s="37" t="str">
        <f t="shared" si="68"/>
        <v/>
      </c>
      <c r="H194" s="89" t="str">
        <f t="shared" si="69"/>
        <v/>
      </c>
      <c r="I194" s="39" t="str">
        <f t="shared" si="70"/>
        <v/>
      </c>
      <c r="J194" s="89" t="str">
        <f t="shared" si="71"/>
        <v/>
      </c>
      <c r="K194" s="40" t="str">
        <f t="shared" si="72"/>
        <v/>
      </c>
      <c r="L194" s="61" t="str">
        <f t="shared" si="37"/>
        <v/>
      </c>
      <c r="N194" s="123"/>
      <c r="O194" s="125"/>
      <c r="P194" s="37" t="str">
        <f t="shared" si="73"/>
        <v/>
      </c>
      <c r="Q194" s="89" t="str">
        <f t="shared" si="74"/>
        <v/>
      </c>
      <c r="R194" s="39" t="str">
        <f t="shared" si="75"/>
        <v/>
      </c>
      <c r="S194" s="89" t="str">
        <f t="shared" si="76"/>
        <v/>
      </c>
      <c r="T194" s="40" t="str">
        <f t="shared" si="77"/>
        <v/>
      </c>
      <c r="U194" s="61" t="str">
        <f t="shared" si="38"/>
        <v/>
      </c>
      <c r="Z194" s="62" t="str">
        <f t="shared" si="78"/>
        <v/>
      </c>
      <c r="AA194" s="41" t="str">
        <f t="shared" si="79"/>
        <v/>
      </c>
      <c r="AC194" s="62" t="str">
        <f t="shared" si="80"/>
        <v/>
      </c>
      <c r="AD194" s="41" t="str">
        <f t="shared" si="81"/>
        <v/>
      </c>
    </row>
    <row r="195" spans="2:30" s="42" customFormat="1" ht="15.75" customHeight="1" x14ac:dyDescent="0.2">
      <c r="B195" s="188"/>
      <c r="C195" s="189"/>
      <c r="D195" s="190"/>
      <c r="E195" s="123"/>
      <c r="F195" s="125"/>
      <c r="G195" s="37" t="str">
        <f t="shared" si="68"/>
        <v/>
      </c>
      <c r="H195" s="89" t="str">
        <f t="shared" si="69"/>
        <v/>
      </c>
      <c r="I195" s="39" t="str">
        <f t="shared" si="70"/>
        <v/>
      </c>
      <c r="J195" s="89" t="str">
        <f t="shared" si="71"/>
        <v/>
      </c>
      <c r="K195" s="40" t="str">
        <f t="shared" si="72"/>
        <v/>
      </c>
      <c r="L195" s="61" t="str">
        <f t="shared" si="37"/>
        <v/>
      </c>
      <c r="N195" s="123"/>
      <c r="O195" s="125"/>
      <c r="P195" s="37" t="str">
        <f t="shared" si="73"/>
        <v/>
      </c>
      <c r="Q195" s="89" t="str">
        <f t="shared" si="74"/>
        <v/>
      </c>
      <c r="R195" s="39" t="str">
        <f t="shared" si="75"/>
        <v/>
      </c>
      <c r="S195" s="89" t="str">
        <f t="shared" si="76"/>
        <v/>
      </c>
      <c r="T195" s="40" t="str">
        <f t="shared" si="77"/>
        <v/>
      </c>
      <c r="U195" s="61" t="str">
        <f t="shared" si="38"/>
        <v/>
      </c>
      <c r="Z195" s="62" t="str">
        <f t="shared" si="78"/>
        <v/>
      </c>
      <c r="AA195" s="41" t="str">
        <f t="shared" si="79"/>
        <v/>
      </c>
      <c r="AC195" s="62" t="str">
        <f t="shared" si="80"/>
        <v/>
      </c>
      <c r="AD195" s="41" t="str">
        <f t="shared" si="81"/>
        <v/>
      </c>
    </row>
    <row r="196" spans="2:30" s="42" customFormat="1" ht="15.75" customHeight="1" x14ac:dyDescent="0.2">
      <c r="B196" s="188"/>
      <c r="C196" s="189"/>
      <c r="D196" s="190"/>
      <c r="E196" s="123"/>
      <c r="F196" s="125"/>
      <c r="G196" s="37" t="str">
        <f t="shared" si="68"/>
        <v/>
      </c>
      <c r="H196" s="89" t="str">
        <f t="shared" si="69"/>
        <v/>
      </c>
      <c r="I196" s="39" t="str">
        <f t="shared" si="70"/>
        <v/>
      </c>
      <c r="J196" s="89" t="str">
        <f t="shared" si="71"/>
        <v/>
      </c>
      <c r="K196" s="40" t="str">
        <f t="shared" si="72"/>
        <v/>
      </c>
      <c r="L196" s="61" t="str">
        <f t="shared" si="37"/>
        <v/>
      </c>
      <c r="N196" s="123"/>
      <c r="O196" s="125"/>
      <c r="P196" s="37" t="str">
        <f t="shared" si="73"/>
        <v/>
      </c>
      <c r="Q196" s="89" t="str">
        <f t="shared" si="74"/>
        <v/>
      </c>
      <c r="R196" s="39" t="str">
        <f t="shared" si="75"/>
        <v/>
      </c>
      <c r="S196" s="89" t="str">
        <f t="shared" si="76"/>
        <v/>
      </c>
      <c r="T196" s="40" t="str">
        <f t="shared" si="77"/>
        <v/>
      </c>
      <c r="U196" s="61" t="str">
        <f t="shared" si="38"/>
        <v/>
      </c>
      <c r="Z196" s="62" t="str">
        <f t="shared" si="78"/>
        <v/>
      </c>
      <c r="AA196" s="41" t="str">
        <f t="shared" si="79"/>
        <v/>
      </c>
      <c r="AC196" s="62" t="str">
        <f t="shared" si="80"/>
        <v/>
      </c>
      <c r="AD196" s="41" t="str">
        <f t="shared" si="81"/>
        <v/>
      </c>
    </row>
    <row r="197" spans="2:30" s="42" customFormat="1" ht="15.75" customHeight="1" x14ac:dyDescent="0.2">
      <c r="B197" s="188"/>
      <c r="C197" s="189"/>
      <c r="D197" s="190"/>
      <c r="E197" s="123"/>
      <c r="F197" s="125"/>
      <c r="G197" s="37" t="str">
        <f t="shared" si="68"/>
        <v/>
      </c>
      <c r="H197" s="89" t="str">
        <f t="shared" si="69"/>
        <v/>
      </c>
      <c r="I197" s="39" t="str">
        <f t="shared" si="70"/>
        <v/>
      </c>
      <c r="J197" s="89" t="str">
        <f t="shared" si="71"/>
        <v/>
      </c>
      <c r="K197" s="40" t="str">
        <f t="shared" si="72"/>
        <v/>
      </c>
      <c r="L197" s="61" t="str">
        <f t="shared" si="37"/>
        <v/>
      </c>
      <c r="N197" s="123"/>
      <c r="O197" s="125"/>
      <c r="P197" s="37" t="str">
        <f t="shared" si="73"/>
        <v/>
      </c>
      <c r="Q197" s="89" t="str">
        <f t="shared" si="74"/>
        <v/>
      </c>
      <c r="R197" s="39" t="str">
        <f t="shared" si="75"/>
        <v/>
      </c>
      <c r="S197" s="89" t="str">
        <f t="shared" si="76"/>
        <v/>
      </c>
      <c r="T197" s="40" t="str">
        <f t="shared" si="77"/>
        <v/>
      </c>
      <c r="U197" s="61" t="str">
        <f t="shared" si="38"/>
        <v/>
      </c>
      <c r="Z197" s="62" t="str">
        <f t="shared" si="78"/>
        <v/>
      </c>
      <c r="AA197" s="41" t="str">
        <f t="shared" si="79"/>
        <v/>
      </c>
      <c r="AC197" s="62" t="str">
        <f t="shared" si="80"/>
        <v/>
      </c>
      <c r="AD197" s="41" t="str">
        <f t="shared" si="81"/>
        <v/>
      </c>
    </row>
    <row r="198" spans="2:30" s="42" customFormat="1" ht="15.75" customHeight="1" x14ac:dyDescent="0.2">
      <c r="B198" s="188"/>
      <c r="C198" s="189"/>
      <c r="D198" s="190"/>
      <c r="E198" s="123"/>
      <c r="F198" s="125"/>
      <c r="G198" s="37" t="str">
        <f t="shared" si="68"/>
        <v/>
      </c>
      <c r="H198" s="89" t="str">
        <f t="shared" si="69"/>
        <v/>
      </c>
      <c r="I198" s="39" t="str">
        <f t="shared" si="70"/>
        <v/>
      </c>
      <c r="J198" s="89" t="str">
        <f t="shared" si="71"/>
        <v/>
      </c>
      <c r="K198" s="40" t="str">
        <f t="shared" si="72"/>
        <v/>
      </c>
      <c r="L198" s="61" t="str">
        <f t="shared" si="37"/>
        <v/>
      </c>
      <c r="N198" s="123"/>
      <c r="O198" s="125"/>
      <c r="P198" s="37" t="str">
        <f t="shared" si="73"/>
        <v/>
      </c>
      <c r="Q198" s="89" t="str">
        <f t="shared" si="74"/>
        <v/>
      </c>
      <c r="R198" s="39" t="str">
        <f t="shared" si="75"/>
        <v/>
      </c>
      <c r="S198" s="89" t="str">
        <f t="shared" si="76"/>
        <v/>
      </c>
      <c r="T198" s="40" t="str">
        <f t="shared" si="77"/>
        <v/>
      </c>
      <c r="U198" s="61" t="str">
        <f t="shared" si="38"/>
        <v/>
      </c>
      <c r="Z198" s="62" t="str">
        <f t="shared" si="78"/>
        <v/>
      </c>
      <c r="AA198" s="41" t="str">
        <f t="shared" si="79"/>
        <v/>
      </c>
      <c r="AC198" s="62" t="str">
        <f t="shared" si="80"/>
        <v/>
      </c>
      <c r="AD198" s="41" t="str">
        <f t="shared" si="81"/>
        <v/>
      </c>
    </row>
    <row r="199" spans="2:30" s="42" customFormat="1" ht="15.75" customHeight="1" x14ac:dyDescent="0.2">
      <c r="B199" s="188"/>
      <c r="C199" s="189"/>
      <c r="D199" s="190"/>
      <c r="E199" s="123"/>
      <c r="F199" s="125"/>
      <c r="G199" s="37" t="str">
        <f t="shared" si="68"/>
        <v/>
      </c>
      <c r="H199" s="89" t="str">
        <f t="shared" si="69"/>
        <v/>
      </c>
      <c r="I199" s="39" t="str">
        <f t="shared" si="70"/>
        <v/>
      </c>
      <c r="J199" s="89" t="str">
        <f t="shared" si="71"/>
        <v/>
      </c>
      <c r="K199" s="40" t="str">
        <f t="shared" si="72"/>
        <v/>
      </c>
      <c r="L199" s="61" t="str">
        <f t="shared" si="37"/>
        <v/>
      </c>
      <c r="N199" s="123"/>
      <c r="O199" s="125"/>
      <c r="P199" s="37" t="str">
        <f t="shared" si="73"/>
        <v/>
      </c>
      <c r="Q199" s="89" t="str">
        <f t="shared" si="74"/>
        <v/>
      </c>
      <c r="R199" s="39" t="str">
        <f t="shared" si="75"/>
        <v/>
      </c>
      <c r="S199" s="89" t="str">
        <f t="shared" si="76"/>
        <v/>
      </c>
      <c r="T199" s="40" t="str">
        <f t="shared" si="77"/>
        <v/>
      </c>
      <c r="U199" s="61" t="str">
        <f t="shared" si="38"/>
        <v/>
      </c>
      <c r="Z199" s="62" t="str">
        <f t="shared" si="78"/>
        <v/>
      </c>
      <c r="AA199" s="41" t="str">
        <f t="shared" si="79"/>
        <v/>
      </c>
      <c r="AC199" s="62" t="str">
        <f t="shared" si="80"/>
        <v/>
      </c>
      <c r="AD199" s="41" t="str">
        <f t="shared" si="81"/>
        <v/>
      </c>
    </row>
    <row r="200" spans="2:30" s="42" customFormat="1" ht="15.75" customHeight="1" x14ac:dyDescent="0.2">
      <c r="B200" s="188"/>
      <c r="C200" s="189"/>
      <c r="D200" s="190"/>
      <c r="E200" s="123"/>
      <c r="F200" s="125"/>
      <c r="G200" s="37" t="str">
        <f t="shared" si="68"/>
        <v/>
      </c>
      <c r="H200" s="89" t="str">
        <f t="shared" si="69"/>
        <v/>
      </c>
      <c r="I200" s="39" t="str">
        <f t="shared" si="70"/>
        <v/>
      </c>
      <c r="J200" s="89" t="str">
        <f t="shared" si="71"/>
        <v/>
      </c>
      <c r="K200" s="40" t="str">
        <f t="shared" si="72"/>
        <v/>
      </c>
      <c r="L200" s="61" t="str">
        <f t="shared" si="37"/>
        <v/>
      </c>
      <c r="N200" s="123"/>
      <c r="O200" s="125"/>
      <c r="P200" s="37" t="str">
        <f t="shared" si="73"/>
        <v/>
      </c>
      <c r="Q200" s="89" t="str">
        <f t="shared" si="74"/>
        <v/>
      </c>
      <c r="R200" s="39" t="str">
        <f t="shared" si="75"/>
        <v/>
      </c>
      <c r="S200" s="89" t="str">
        <f t="shared" si="76"/>
        <v/>
      </c>
      <c r="T200" s="40" t="str">
        <f t="shared" si="77"/>
        <v/>
      </c>
      <c r="U200" s="61" t="str">
        <f t="shared" si="38"/>
        <v/>
      </c>
      <c r="Z200" s="62" t="str">
        <f t="shared" si="78"/>
        <v/>
      </c>
      <c r="AA200" s="41" t="str">
        <f t="shared" si="79"/>
        <v/>
      </c>
      <c r="AC200" s="62" t="str">
        <f t="shared" si="80"/>
        <v/>
      </c>
      <c r="AD200" s="41" t="str">
        <f t="shared" si="81"/>
        <v/>
      </c>
    </row>
    <row r="201" spans="2:30" s="42" customFormat="1" ht="15.75" customHeight="1" x14ac:dyDescent="0.2">
      <c r="B201" s="188"/>
      <c r="C201" s="189"/>
      <c r="D201" s="190"/>
      <c r="E201" s="123"/>
      <c r="F201" s="125"/>
      <c r="G201" s="37" t="str">
        <f t="shared" si="68"/>
        <v/>
      </c>
      <c r="H201" s="89" t="str">
        <f t="shared" si="69"/>
        <v/>
      </c>
      <c r="I201" s="39" t="str">
        <f t="shared" si="70"/>
        <v/>
      </c>
      <c r="J201" s="89" t="str">
        <f t="shared" si="71"/>
        <v/>
      </c>
      <c r="K201" s="40" t="str">
        <f t="shared" si="72"/>
        <v/>
      </c>
      <c r="L201" s="61" t="str">
        <f t="shared" si="37"/>
        <v/>
      </c>
      <c r="N201" s="123"/>
      <c r="O201" s="125"/>
      <c r="P201" s="37" t="str">
        <f t="shared" si="73"/>
        <v/>
      </c>
      <c r="Q201" s="89" t="str">
        <f t="shared" si="74"/>
        <v/>
      </c>
      <c r="R201" s="39" t="str">
        <f t="shared" si="75"/>
        <v/>
      </c>
      <c r="S201" s="89" t="str">
        <f t="shared" si="76"/>
        <v/>
      </c>
      <c r="T201" s="40" t="str">
        <f t="shared" si="77"/>
        <v/>
      </c>
      <c r="U201" s="61" t="str">
        <f t="shared" si="38"/>
        <v/>
      </c>
      <c r="Z201" s="62" t="str">
        <f t="shared" si="78"/>
        <v/>
      </c>
      <c r="AA201" s="41" t="str">
        <f t="shared" si="79"/>
        <v/>
      </c>
      <c r="AC201" s="62" t="str">
        <f t="shared" si="80"/>
        <v/>
      </c>
      <c r="AD201" s="41" t="str">
        <f t="shared" si="81"/>
        <v/>
      </c>
    </row>
    <row r="202" spans="2:30" s="42" customFormat="1" ht="15.75" customHeight="1" x14ac:dyDescent="0.2">
      <c r="B202" s="188"/>
      <c r="C202" s="189"/>
      <c r="D202" s="190"/>
      <c r="E202" s="123"/>
      <c r="F202" s="125"/>
      <c r="G202" s="37" t="str">
        <f t="shared" si="68"/>
        <v/>
      </c>
      <c r="H202" s="89" t="str">
        <f t="shared" si="69"/>
        <v/>
      </c>
      <c r="I202" s="39" t="str">
        <f t="shared" si="70"/>
        <v/>
      </c>
      <c r="J202" s="89" t="str">
        <f t="shared" si="71"/>
        <v/>
      </c>
      <c r="K202" s="40" t="str">
        <f t="shared" si="72"/>
        <v/>
      </c>
      <c r="L202" s="61" t="str">
        <f t="shared" si="37"/>
        <v/>
      </c>
      <c r="N202" s="123"/>
      <c r="O202" s="125"/>
      <c r="P202" s="37" t="str">
        <f t="shared" si="73"/>
        <v/>
      </c>
      <c r="Q202" s="89" t="str">
        <f t="shared" si="74"/>
        <v/>
      </c>
      <c r="R202" s="39" t="str">
        <f t="shared" si="75"/>
        <v/>
      </c>
      <c r="S202" s="89" t="str">
        <f t="shared" si="76"/>
        <v/>
      </c>
      <c r="T202" s="40" t="str">
        <f t="shared" si="77"/>
        <v/>
      </c>
      <c r="U202" s="61" t="str">
        <f t="shared" si="38"/>
        <v/>
      </c>
      <c r="Z202" s="62" t="str">
        <f t="shared" si="78"/>
        <v/>
      </c>
      <c r="AA202" s="41" t="str">
        <f t="shared" si="79"/>
        <v/>
      </c>
      <c r="AC202" s="62" t="str">
        <f t="shared" si="80"/>
        <v/>
      </c>
      <c r="AD202" s="41" t="str">
        <f t="shared" si="81"/>
        <v/>
      </c>
    </row>
    <row r="203" spans="2:30" s="42" customFormat="1" ht="15.75" customHeight="1" x14ac:dyDescent="0.2">
      <c r="B203" s="188"/>
      <c r="C203" s="189"/>
      <c r="D203" s="190"/>
      <c r="E203" s="123"/>
      <c r="F203" s="125"/>
      <c r="G203" s="37" t="str">
        <f t="shared" si="68"/>
        <v/>
      </c>
      <c r="H203" s="89" t="str">
        <f t="shared" si="69"/>
        <v/>
      </c>
      <c r="I203" s="39" t="str">
        <f t="shared" si="70"/>
        <v/>
      </c>
      <c r="J203" s="89" t="str">
        <f t="shared" si="71"/>
        <v/>
      </c>
      <c r="K203" s="40" t="str">
        <f t="shared" si="72"/>
        <v/>
      </c>
      <c r="L203" s="61" t="str">
        <f t="shared" si="37"/>
        <v/>
      </c>
      <c r="N203" s="123"/>
      <c r="O203" s="125"/>
      <c r="P203" s="37" t="str">
        <f t="shared" si="73"/>
        <v/>
      </c>
      <c r="Q203" s="89" t="str">
        <f t="shared" si="74"/>
        <v/>
      </c>
      <c r="R203" s="39" t="str">
        <f t="shared" si="75"/>
        <v/>
      </c>
      <c r="S203" s="89" t="str">
        <f t="shared" si="76"/>
        <v/>
      </c>
      <c r="T203" s="40" t="str">
        <f t="shared" si="77"/>
        <v/>
      </c>
      <c r="U203" s="61" t="str">
        <f t="shared" si="38"/>
        <v/>
      </c>
      <c r="Z203" s="62" t="str">
        <f t="shared" si="78"/>
        <v/>
      </c>
      <c r="AA203" s="41" t="str">
        <f t="shared" si="79"/>
        <v/>
      </c>
      <c r="AC203" s="62" t="str">
        <f t="shared" si="80"/>
        <v/>
      </c>
      <c r="AD203" s="41" t="str">
        <f t="shared" si="81"/>
        <v/>
      </c>
    </row>
    <row r="204" spans="2:30" s="42" customFormat="1" ht="15.75" customHeight="1" x14ac:dyDescent="0.2">
      <c r="B204" s="188"/>
      <c r="C204" s="189"/>
      <c r="D204" s="190"/>
      <c r="E204" s="123"/>
      <c r="F204" s="125"/>
      <c r="G204" s="37" t="str">
        <f t="shared" si="68"/>
        <v/>
      </c>
      <c r="H204" s="89" t="str">
        <f t="shared" si="69"/>
        <v/>
      </c>
      <c r="I204" s="39" t="str">
        <f t="shared" si="70"/>
        <v/>
      </c>
      <c r="J204" s="89" t="str">
        <f t="shared" si="71"/>
        <v/>
      </c>
      <c r="K204" s="40" t="str">
        <f t="shared" si="72"/>
        <v/>
      </c>
      <c r="L204" s="61" t="str">
        <f t="shared" si="37"/>
        <v/>
      </c>
      <c r="N204" s="123"/>
      <c r="O204" s="125"/>
      <c r="P204" s="37" t="str">
        <f t="shared" si="73"/>
        <v/>
      </c>
      <c r="Q204" s="89" t="str">
        <f t="shared" si="74"/>
        <v/>
      </c>
      <c r="R204" s="39" t="str">
        <f t="shared" si="75"/>
        <v/>
      </c>
      <c r="S204" s="89" t="str">
        <f t="shared" si="76"/>
        <v/>
      </c>
      <c r="T204" s="40" t="str">
        <f t="shared" si="77"/>
        <v/>
      </c>
      <c r="U204" s="61" t="str">
        <f t="shared" si="38"/>
        <v/>
      </c>
      <c r="Z204" s="62" t="str">
        <f t="shared" si="78"/>
        <v/>
      </c>
      <c r="AA204" s="41" t="str">
        <f t="shared" si="79"/>
        <v/>
      </c>
      <c r="AC204" s="62" t="str">
        <f t="shared" si="80"/>
        <v/>
      </c>
      <c r="AD204" s="41" t="str">
        <f t="shared" si="81"/>
        <v/>
      </c>
    </row>
    <row r="205" spans="2:30" s="42" customFormat="1" ht="15.75" customHeight="1" x14ac:dyDescent="0.2">
      <c r="B205" s="188"/>
      <c r="C205" s="189"/>
      <c r="D205" s="190"/>
      <c r="E205" s="123"/>
      <c r="F205" s="125"/>
      <c r="G205" s="37" t="str">
        <f t="shared" si="68"/>
        <v/>
      </c>
      <c r="H205" s="89" t="str">
        <f t="shared" si="69"/>
        <v/>
      </c>
      <c r="I205" s="39" t="str">
        <f t="shared" si="70"/>
        <v/>
      </c>
      <c r="J205" s="89" t="str">
        <f t="shared" si="71"/>
        <v/>
      </c>
      <c r="K205" s="40" t="str">
        <f t="shared" si="72"/>
        <v/>
      </c>
      <c r="L205" s="61" t="str">
        <f t="shared" si="37"/>
        <v/>
      </c>
      <c r="N205" s="123"/>
      <c r="O205" s="125"/>
      <c r="P205" s="37" t="str">
        <f t="shared" si="73"/>
        <v/>
      </c>
      <c r="Q205" s="89" t="str">
        <f t="shared" si="74"/>
        <v/>
      </c>
      <c r="R205" s="39" t="str">
        <f t="shared" si="75"/>
        <v/>
      </c>
      <c r="S205" s="89" t="str">
        <f t="shared" si="76"/>
        <v/>
      </c>
      <c r="T205" s="40" t="str">
        <f t="shared" si="77"/>
        <v/>
      </c>
      <c r="U205" s="61" t="str">
        <f t="shared" si="38"/>
        <v/>
      </c>
      <c r="Z205" s="62" t="str">
        <f t="shared" si="78"/>
        <v/>
      </c>
      <c r="AA205" s="41" t="str">
        <f t="shared" si="79"/>
        <v/>
      </c>
      <c r="AC205" s="62" t="str">
        <f t="shared" si="80"/>
        <v/>
      </c>
      <c r="AD205" s="41" t="str">
        <f t="shared" si="81"/>
        <v/>
      </c>
    </row>
    <row r="206" spans="2:30" s="42" customFormat="1" ht="15.75" customHeight="1" x14ac:dyDescent="0.2">
      <c r="B206" s="188"/>
      <c r="C206" s="189"/>
      <c r="D206" s="190"/>
      <c r="E206" s="123"/>
      <c r="F206" s="125"/>
      <c r="G206" s="37" t="str">
        <f t="shared" si="44"/>
        <v/>
      </c>
      <c r="H206" s="89" t="str">
        <f t="shared" si="45"/>
        <v/>
      </c>
      <c r="I206" s="39" t="str">
        <f t="shared" si="46"/>
        <v/>
      </c>
      <c r="J206" s="89" t="str">
        <f t="shared" si="47"/>
        <v/>
      </c>
      <c r="K206" s="40" t="str">
        <f t="shared" si="48"/>
        <v/>
      </c>
      <c r="L206" s="61" t="str">
        <f t="shared" si="37"/>
        <v/>
      </c>
      <c r="N206" s="123"/>
      <c r="O206" s="125"/>
      <c r="P206" s="37" t="str">
        <f t="shared" si="49"/>
        <v/>
      </c>
      <c r="Q206" s="89" t="str">
        <f t="shared" si="50"/>
        <v/>
      </c>
      <c r="R206" s="39" t="str">
        <f t="shared" si="51"/>
        <v/>
      </c>
      <c r="S206" s="89" t="str">
        <f t="shared" si="52"/>
        <v/>
      </c>
      <c r="T206" s="40" t="str">
        <f t="shared" si="53"/>
        <v/>
      </c>
      <c r="U206" s="61" t="str">
        <f t="shared" si="38"/>
        <v/>
      </c>
      <c r="Z206" s="62" t="str">
        <f t="shared" si="33"/>
        <v/>
      </c>
      <c r="AA206" s="41" t="str">
        <f t="shared" si="34"/>
        <v/>
      </c>
      <c r="AC206" s="62" t="str">
        <f t="shared" si="35"/>
        <v/>
      </c>
      <c r="AD206" s="41" t="str">
        <f t="shared" si="36"/>
        <v/>
      </c>
    </row>
    <row r="207" spans="2:30" s="42" customFormat="1" ht="15.75" customHeight="1" x14ac:dyDescent="0.2">
      <c r="B207" s="188"/>
      <c r="C207" s="189"/>
      <c r="D207" s="190"/>
      <c r="E207" s="123"/>
      <c r="F207" s="125"/>
      <c r="G207" s="37" t="str">
        <f t="shared" si="44"/>
        <v/>
      </c>
      <c r="H207" s="89" t="str">
        <f t="shared" si="45"/>
        <v/>
      </c>
      <c r="I207" s="39" t="str">
        <f t="shared" si="46"/>
        <v/>
      </c>
      <c r="J207" s="89" t="str">
        <f t="shared" si="47"/>
        <v/>
      </c>
      <c r="K207" s="40" t="str">
        <f t="shared" si="48"/>
        <v/>
      </c>
      <c r="L207" s="61" t="str">
        <f t="shared" si="37"/>
        <v/>
      </c>
      <c r="N207" s="123"/>
      <c r="O207" s="125"/>
      <c r="P207" s="37" t="str">
        <f t="shared" si="49"/>
        <v/>
      </c>
      <c r="Q207" s="89" t="str">
        <f t="shared" si="50"/>
        <v/>
      </c>
      <c r="R207" s="39" t="str">
        <f t="shared" si="51"/>
        <v/>
      </c>
      <c r="S207" s="89" t="str">
        <f t="shared" si="52"/>
        <v/>
      </c>
      <c r="T207" s="40" t="str">
        <f t="shared" si="53"/>
        <v/>
      </c>
      <c r="U207" s="61" t="str">
        <f t="shared" si="38"/>
        <v/>
      </c>
      <c r="Z207" s="62" t="str">
        <f t="shared" si="33"/>
        <v/>
      </c>
      <c r="AA207" s="41" t="str">
        <f t="shared" si="34"/>
        <v/>
      </c>
      <c r="AC207" s="62" t="str">
        <f t="shared" si="35"/>
        <v/>
      </c>
      <c r="AD207" s="41" t="str">
        <f t="shared" si="36"/>
        <v/>
      </c>
    </row>
    <row r="208" spans="2:30" s="42" customFormat="1" ht="15.75" customHeight="1" x14ac:dyDescent="0.2">
      <c r="B208" s="188"/>
      <c r="C208" s="189"/>
      <c r="D208" s="190"/>
      <c r="E208" s="123"/>
      <c r="F208" s="125"/>
      <c r="G208" s="37" t="str">
        <f t="shared" si="44"/>
        <v/>
      </c>
      <c r="H208" s="89" t="str">
        <f t="shared" si="45"/>
        <v/>
      </c>
      <c r="I208" s="39" t="str">
        <f t="shared" si="46"/>
        <v/>
      </c>
      <c r="J208" s="89" t="str">
        <f t="shared" si="47"/>
        <v/>
      </c>
      <c r="K208" s="40" t="str">
        <f t="shared" si="48"/>
        <v/>
      </c>
      <c r="L208" s="61" t="str">
        <f t="shared" si="37"/>
        <v/>
      </c>
      <c r="N208" s="123"/>
      <c r="O208" s="125"/>
      <c r="P208" s="37" t="str">
        <f t="shared" si="49"/>
        <v/>
      </c>
      <c r="Q208" s="89" t="str">
        <f t="shared" si="50"/>
        <v/>
      </c>
      <c r="R208" s="39" t="str">
        <f t="shared" si="51"/>
        <v/>
      </c>
      <c r="S208" s="89" t="str">
        <f t="shared" si="52"/>
        <v/>
      </c>
      <c r="T208" s="40" t="str">
        <f t="shared" si="53"/>
        <v/>
      </c>
      <c r="U208" s="61" t="str">
        <f t="shared" si="38"/>
        <v/>
      </c>
      <c r="Z208" s="62" t="str">
        <f t="shared" si="33"/>
        <v/>
      </c>
      <c r="AA208" s="41" t="str">
        <f t="shared" si="34"/>
        <v/>
      </c>
      <c r="AC208" s="62" t="str">
        <f t="shared" si="35"/>
        <v/>
      </c>
      <c r="AD208" s="41" t="str">
        <f t="shared" si="36"/>
        <v/>
      </c>
    </row>
    <row r="209" spans="2:30" s="42" customFormat="1" ht="15.75" customHeight="1" x14ac:dyDescent="0.2">
      <c r="B209" s="188"/>
      <c r="C209" s="189"/>
      <c r="D209" s="190"/>
      <c r="E209" s="123"/>
      <c r="F209" s="125"/>
      <c r="G209" s="37" t="str">
        <f t="shared" si="44"/>
        <v/>
      </c>
      <c r="H209" s="89" t="str">
        <f t="shared" si="45"/>
        <v/>
      </c>
      <c r="I209" s="39" t="str">
        <f t="shared" si="46"/>
        <v/>
      </c>
      <c r="J209" s="89" t="str">
        <f t="shared" si="47"/>
        <v/>
      </c>
      <c r="K209" s="40" t="str">
        <f t="shared" si="48"/>
        <v/>
      </c>
      <c r="L209" s="61" t="str">
        <f t="shared" ref="L209:L221" si="82">IF(OR(E209="",F209=""),"",IF(Z209&amp;AA209="YesNo","Higher",IF(Z209&amp;AA209="NoYes","Lower","Not Different")))</f>
        <v/>
      </c>
      <c r="N209" s="123"/>
      <c r="O209" s="125"/>
      <c r="P209" s="37" t="str">
        <f t="shared" si="49"/>
        <v/>
      </c>
      <c r="Q209" s="89" t="str">
        <f t="shared" si="50"/>
        <v/>
      </c>
      <c r="R209" s="39" t="str">
        <f t="shared" si="51"/>
        <v/>
      </c>
      <c r="S209" s="89" t="str">
        <f t="shared" si="52"/>
        <v/>
      </c>
      <c r="T209" s="40" t="str">
        <f t="shared" si="53"/>
        <v/>
      </c>
      <c r="U209" s="61" t="str">
        <f t="shared" ref="U209:U221" si="83">IF(OR(N209="",O209=""),"",IF(AC209&amp;AD209="YesNo","Higher",IF(AC209&amp;AD209="NoYes","Lower","Not Different")))</f>
        <v/>
      </c>
      <c r="Z209" s="62" t="str">
        <f t="shared" si="33"/>
        <v/>
      </c>
      <c r="AA209" s="41" t="str">
        <f t="shared" si="34"/>
        <v/>
      </c>
      <c r="AC209" s="62" t="str">
        <f t="shared" si="35"/>
        <v/>
      </c>
      <c r="AD209" s="41" t="str">
        <f t="shared" si="36"/>
        <v/>
      </c>
    </row>
    <row r="210" spans="2:30" s="42" customFormat="1" ht="15.75" customHeight="1" x14ac:dyDescent="0.2">
      <c r="B210" s="188"/>
      <c r="C210" s="189"/>
      <c r="D210" s="190"/>
      <c r="E210" s="123"/>
      <c r="F210" s="125"/>
      <c r="G210" s="37" t="str">
        <f t="shared" si="44"/>
        <v/>
      </c>
      <c r="H210" s="89" t="str">
        <f t="shared" si="45"/>
        <v/>
      </c>
      <c r="I210" s="39" t="str">
        <f t="shared" si="46"/>
        <v/>
      </c>
      <c r="J210" s="89" t="str">
        <f t="shared" si="47"/>
        <v/>
      </c>
      <c r="K210" s="40" t="str">
        <f t="shared" si="48"/>
        <v/>
      </c>
      <c r="L210" s="61" t="str">
        <f t="shared" si="82"/>
        <v/>
      </c>
      <c r="N210" s="123"/>
      <c r="O210" s="125"/>
      <c r="P210" s="37" t="str">
        <f t="shared" si="49"/>
        <v/>
      </c>
      <c r="Q210" s="89" t="str">
        <f t="shared" si="50"/>
        <v/>
      </c>
      <c r="R210" s="39" t="str">
        <f t="shared" si="51"/>
        <v/>
      </c>
      <c r="S210" s="89" t="str">
        <f t="shared" si="52"/>
        <v/>
      </c>
      <c r="T210" s="40" t="str">
        <f t="shared" si="53"/>
        <v/>
      </c>
      <c r="U210" s="61" t="str">
        <f t="shared" si="83"/>
        <v/>
      </c>
      <c r="Z210" s="62" t="str">
        <f t="shared" si="33"/>
        <v/>
      </c>
      <c r="AA210" s="41" t="str">
        <f t="shared" si="34"/>
        <v/>
      </c>
      <c r="AC210" s="62" t="str">
        <f t="shared" si="35"/>
        <v/>
      </c>
      <c r="AD210" s="41" t="str">
        <f t="shared" si="36"/>
        <v/>
      </c>
    </row>
    <row r="211" spans="2:30" s="42" customFormat="1" ht="15.75" customHeight="1" x14ac:dyDescent="0.2">
      <c r="B211" s="188"/>
      <c r="C211" s="189"/>
      <c r="D211" s="190"/>
      <c r="E211" s="123"/>
      <c r="F211" s="125"/>
      <c r="G211" s="37" t="str">
        <f t="shared" si="44"/>
        <v/>
      </c>
      <c r="H211" s="89" t="str">
        <f t="shared" si="45"/>
        <v/>
      </c>
      <c r="I211" s="39" t="str">
        <f t="shared" si="46"/>
        <v/>
      </c>
      <c r="J211" s="89" t="str">
        <f t="shared" si="47"/>
        <v/>
      </c>
      <c r="K211" s="40" t="str">
        <f t="shared" si="48"/>
        <v/>
      </c>
      <c r="L211" s="61" t="str">
        <f t="shared" si="82"/>
        <v/>
      </c>
      <c r="N211" s="123"/>
      <c r="O211" s="125"/>
      <c r="P211" s="37" t="str">
        <f t="shared" si="49"/>
        <v/>
      </c>
      <c r="Q211" s="89" t="str">
        <f t="shared" si="50"/>
        <v/>
      </c>
      <c r="R211" s="39" t="str">
        <f t="shared" si="51"/>
        <v/>
      </c>
      <c r="S211" s="89" t="str">
        <f t="shared" si="52"/>
        <v/>
      </c>
      <c r="T211" s="40" t="str">
        <f t="shared" si="53"/>
        <v/>
      </c>
      <c r="U211" s="61" t="str">
        <f t="shared" si="83"/>
        <v/>
      </c>
      <c r="Z211" s="62" t="str">
        <f t="shared" si="33"/>
        <v/>
      </c>
      <c r="AA211" s="41" t="str">
        <f t="shared" si="34"/>
        <v/>
      </c>
      <c r="AC211" s="62" t="str">
        <f t="shared" si="35"/>
        <v/>
      </c>
      <c r="AD211" s="41" t="str">
        <f t="shared" si="36"/>
        <v/>
      </c>
    </row>
    <row r="212" spans="2:30" s="42" customFormat="1" ht="15.75" customHeight="1" x14ac:dyDescent="0.2">
      <c r="B212" s="188"/>
      <c r="C212" s="189"/>
      <c r="D212" s="190"/>
      <c r="E212" s="123"/>
      <c r="F212" s="125"/>
      <c r="G212" s="37" t="str">
        <f t="shared" si="44"/>
        <v/>
      </c>
      <c r="H212" s="89" t="str">
        <f t="shared" si="45"/>
        <v/>
      </c>
      <c r="I212" s="39" t="str">
        <f t="shared" si="46"/>
        <v/>
      </c>
      <c r="J212" s="89" t="str">
        <f t="shared" si="47"/>
        <v/>
      </c>
      <c r="K212" s="40" t="str">
        <f t="shared" si="48"/>
        <v/>
      </c>
      <c r="L212" s="61" t="str">
        <f t="shared" si="82"/>
        <v/>
      </c>
      <c r="N212" s="123"/>
      <c r="O212" s="125"/>
      <c r="P212" s="37" t="str">
        <f t="shared" si="49"/>
        <v/>
      </c>
      <c r="Q212" s="89" t="str">
        <f t="shared" si="50"/>
        <v/>
      </c>
      <c r="R212" s="39" t="str">
        <f t="shared" si="51"/>
        <v/>
      </c>
      <c r="S212" s="89" t="str">
        <f t="shared" si="52"/>
        <v/>
      </c>
      <c r="T212" s="40" t="str">
        <f t="shared" si="53"/>
        <v/>
      </c>
      <c r="U212" s="61" t="str">
        <f t="shared" si="83"/>
        <v/>
      </c>
      <c r="Z212" s="62" t="str">
        <f t="shared" si="33"/>
        <v/>
      </c>
      <c r="AA212" s="41" t="str">
        <f t="shared" si="34"/>
        <v/>
      </c>
      <c r="AC212" s="62" t="str">
        <f t="shared" si="35"/>
        <v/>
      </c>
      <c r="AD212" s="41" t="str">
        <f t="shared" si="36"/>
        <v/>
      </c>
    </row>
    <row r="213" spans="2:30" s="42" customFormat="1" ht="15.75" customHeight="1" x14ac:dyDescent="0.2">
      <c r="B213" s="188"/>
      <c r="C213" s="189"/>
      <c r="D213" s="190"/>
      <c r="E213" s="123"/>
      <c r="F213" s="125"/>
      <c r="G213" s="37" t="str">
        <f t="shared" si="44"/>
        <v/>
      </c>
      <c r="H213" s="89" t="str">
        <f t="shared" si="45"/>
        <v/>
      </c>
      <c r="I213" s="39" t="str">
        <f t="shared" si="46"/>
        <v/>
      </c>
      <c r="J213" s="89" t="str">
        <f t="shared" si="47"/>
        <v/>
      </c>
      <c r="K213" s="40" t="str">
        <f t="shared" si="48"/>
        <v/>
      </c>
      <c r="L213" s="61" t="str">
        <f t="shared" si="82"/>
        <v/>
      </c>
      <c r="N213" s="123"/>
      <c r="O213" s="125"/>
      <c r="P213" s="37" t="str">
        <f t="shared" si="49"/>
        <v/>
      </c>
      <c r="Q213" s="89" t="str">
        <f t="shared" si="50"/>
        <v/>
      </c>
      <c r="R213" s="39" t="str">
        <f t="shared" si="51"/>
        <v/>
      </c>
      <c r="S213" s="89" t="str">
        <f t="shared" si="52"/>
        <v/>
      </c>
      <c r="T213" s="40" t="str">
        <f t="shared" si="53"/>
        <v/>
      </c>
      <c r="U213" s="61" t="str">
        <f t="shared" si="83"/>
        <v/>
      </c>
      <c r="Z213" s="62" t="str">
        <f t="shared" si="33"/>
        <v/>
      </c>
      <c r="AA213" s="41" t="str">
        <f t="shared" si="34"/>
        <v/>
      </c>
      <c r="AC213" s="62" t="str">
        <f t="shared" si="35"/>
        <v/>
      </c>
      <c r="AD213" s="41" t="str">
        <f t="shared" si="36"/>
        <v/>
      </c>
    </row>
    <row r="214" spans="2:30" s="42" customFormat="1" ht="15.75" customHeight="1" x14ac:dyDescent="0.2">
      <c r="B214" s="188"/>
      <c r="C214" s="189"/>
      <c r="D214" s="190"/>
      <c r="E214" s="123"/>
      <c r="F214" s="125"/>
      <c r="G214" s="37" t="str">
        <f t="shared" si="44"/>
        <v/>
      </c>
      <c r="H214" s="89" t="str">
        <f t="shared" si="45"/>
        <v/>
      </c>
      <c r="I214" s="39" t="str">
        <f t="shared" si="46"/>
        <v/>
      </c>
      <c r="J214" s="89" t="str">
        <f t="shared" si="47"/>
        <v/>
      </c>
      <c r="K214" s="40" t="str">
        <f t="shared" si="48"/>
        <v/>
      </c>
      <c r="L214" s="61" t="str">
        <f t="shared" si="82"/>
        <v/>
      </c>
      <c r="N214" s="123"/>
      <c r="O214" s="125"/>
      <c r="P214" s="37" t="str">
        <f t="shared" si="49"/>
        <v/>
      </c>
      <c r="Q214" s="89" t="str">
        <f t="shared" si="50"/>
        <v/>
      </c>
      <c r="R214" s="39" t="str">
        <f t="shared" si="51"/>
        <v/>
      </c>
      <c r="S214" s="89" t="str">
        <f t="shared" si="52"/>
        <v/>
      </c>
      <c r="T214" s="40" t="str">
        <f t="shared" si="53"/>
        <v/>
      </c>
      <c r="U214" s="61" t="str">
        <f t="shared" si="83"/>
        <v/>
      </c>
      <c r="Z214" s="62" t="str">
        <f t="shared" si="33"/>
        <v/>
      </c>
      <c r="AA214" s="41" t="str">
        <f t="shared" si="34"/>
        <v/>
      </c>
      <c r="AC214" s="62" t="str">
        <f t="shared" si="35"/>
        <v/>
      </c>
      <c r="AD214" s="41" t="str">
        <f t="shared" si="36"/>
        <v/>
      </c>
    </row>
    <row r="215" spans="2:30" s="42" customFormat="1" ht="15.75" customHeight="1" x14ac:dyDescent="0.2">
      <c r="B215" s="188"/>
      <c r="C215" s="189"/>
      <c r="D215" s="190"/>
      <c r="E215" s="123"/>
      <c r="F215" s="125"/>
      <c r="G215" s="37" t="str">
        <f t="shared" si="44"/>
        <v/>
      </c>
      <c r="H215" s="89" t="str">
        <f t="shared" si="45"/>
        <v/>
      </c>
      <c r="I215" s="39" t="str">
        <f t="shared" si="46"/>
        <v/>
      </c>
      <c r="J215" s="89" t="str">
        <f t="shared" si="47"/>
        <v/>
      </c>
      <c r="K215" s="40" t="str">
        <f t="shared" si="48"/>
        <v/>
      </c>
      <c r="L215" s="61" t="str">
        <f t="shared" si="82"/>
        <v/>
      </c>
      <c r="N215" s="123"/>
      <c r="O215" s="125"/>
      <c r="P215" s="37" t="str">
        <f t="shared" si="49"/>
        <v/>
      </c>
      <c r="Q215" s="89" t="str">
        <f t="shared" si="50"/>
        <v/>
      </c>
      <c r="R215" s="39" t="str">
        <f t="shared" si="51"/>
        <v/>
      </c>
      <c r="S215" s="89" t="str">
        <f t="shared" si="52"/>
        <v/>
      </c>
      <c r="T215" s="40" t="str">
        <f t="shared" si="53"/>
        <v/>
      </c>
      <c r="U215" s="61" t="str">
        <f t="shared" si="83"/>
        <v/>
      </c>
      <c r="Z215" s="62" t="str">
        <f t="shared" si="33"/>
        <v/>
      </c>
      <c r="AA215" s="41" t="str">
        <f t="shared" si="34"/>
        <v/>
      </c>
      <c r="AC215" s="62" t="str">
        <f t="shared" si="35"/>
        <v/>
      </c>
      <c r="AD215" s="41" t="str">
        <f t="shared" si="36"/>
        <v/>
      </c>
    </row>
    <row r="216" spans="2:30" s="42" customFormat="1" ht="15.75" customHeight="1" x14ac:dyDescent="0.2">
      <c r="B216" s="188"/>
      <c r="C216" s="189"/>
      <c r="D216" s="190"/>
      <c r="E216" s="123"/>
      <c r="F216" s="125"/>
      <c r="G216" s="37" t="str">
        <f t="shared" si="44"/>
        <v/>
      </c>
      <c r="H216" s="89" t="str">
        <f t="shared" si="45"/>
        <v/>
      </c>
      <c r="I216" s="39" t="str">
        <f t="shared" si="46"/>
        <v/>
      </c>
      <c r="J216" s="89" t="str">
        <f t="shared" si="47"/>
        <v/>
      </c>
      <c r="K216" s="40" t="str">
        <f t="shared" si="48"/>
        <v/>
      </c>
      <c r="L216" s="61" t="str">
        <f t="shared" si="82"/>
        <v/>
      </c>
      <c r="N216" s="123"/>
      <c r="O216" s="125"/>
      <c r="P216" s="37" t="str">
        <f t="shared" si="49"/>
        <v/>
      </c>
      <c r="Q216" s="89" t="str">
        <f t="shared" si="50"/>
        <v/>
      </c>
      <c r="R216" s="39" t="str">
        <f t="shared" si="51"/>
        <v/>
      </c>
      <c r="S216" s="89" t="str">
        <f t="shared" si="52"/>
        <v/>
      </c>
      <c r="T216" s="40" t="str">
        <f t="shared" si="53"/>
        <v/>
      </c>
      <c r="U216" s="61" t="str">
        <f t="shared" si="83"/>
        <v/>
      </c>
      <c r="Z216" s="62" t="str">
        <f t="shared" si="33"/>
        <v/>
      </c>
      <c r="AA216" s="41" t="str">
        <f t="shared" si="34"/>
        <v/>
      </c>
      <c r="AC216" s="62" t="str">
        <f t="shared" si="35"/>
        <v/>
      </c>
      <c r="AD216" s="41" t="str">
        <f t="shared" si="36"/>
        <v/>
      </c>
    </row>
    <row r="217" spans="2:30" s="42" customFormat="1" ht="15.75" customHeight="1" x14ac:dyDescent="0.2">
      <c r="B217" s="188"/>
      <c r="C217" s="189"/>
      <c r="D217" s="190"/>
      <c r="E217" s="123"/>
      <c r="F217" s="125"/>
      <c r="G217" s="37" t="str">
        <f t="shared" si="44"/>
        <v/>
      </c>
      <c r="H217" s="89" t="str">
        <f t="shared" si="45"/>
        <v/>
      </c>
      <c r="I217" s="39" t="str">
        <f t="shared" si="46"/>
        <v/>
      </c>
      <c r="J217" s="89" t="str">
        <f t="shared" si="47"/>
        <v/>
      </c>
      <c r="K217" s="40" t="str">
        <f t="shared" si="48"/>
        <v/>
      </c>
      <c r="L217" s="61" t="str">
        <f t="shared" si="82"/>
        <v/>
      </c>
      <c r="N217" s="123"/>
      <c r="O217" s="125"/>
      <c r="P217" s="37" t="str">
        <f t="shared" si="49"/>
        <v/>
      </c>
      <c r="Q217" s="89" t="str">
        <f t="shared" si="50"/>
        <v/>
      </c>
      <c r="R217" s="39" t="str">
        <f t="shared" si="51"/>
        <v/>
      </c>
      <c r="S217" s="89" t="str">
        <f t="shared" si="52"/>
        <v/>
      </c>
      <c r="T217" s="40" t="str">
        <f t="shared" si="53"/>
        <v/>
      </c>
      <c r="U217" s="61" t="str">
        <f t="shared" si="83"/>
        <v/>
      </c>
      <c r="Z217" s="62" t="str">
        <f t="shared" si="33"/>
        <v/>
      </c>
      <c r="AA217" s="41" t="str">
        <f t="shared" si="34"/>
        <v/>
      </c>
      <c r="AC217" s="62" t="str">
        <f t="shared" si="35"/>
        <v/>
      </c>
      <c r="AD217" s="41" t="str">
        <f t="shared" si="36"/>
        <v/>
      </c>
    </row>
    <row r="218" spans="2:30" s="42" customFormat="1" ht="15.75" customHeight="1" x14ac:dyDescent="0.2">
      <c r="B218" s="188"/>
      <c r="C218" s="189"/>
      <c r="D218" s="190"/>
      <c r="E218" s="123"/>
      <c r="F218" s="125"/>
      <c r="G218" s="37" t="str">
        <f t="shared" si="44"/>
        <v/>
      </c>
      <c r="H218" s="89" t="str">
        <f t="shared" si="45"/>
        <v/>
      </c>
      <c r="I218" s="39" t="str">
        <f t="shared" si="46"/>
        <v/>
      </c>
      <c r="J218" s="89" t="str">
        <f t="shared" si="47"/>
        <v/>
      </c>
      <c r="K218" s="40" t="str">
        <f t="shared" si="48"/>
        <v/>
      </c>
      <c r="L218" s="61" t="str">
        <f t="shared" si="82"/>
        <v/>
      </c>
      <c r="N218" s="123"/>
      <c r="O218" s="125"/>
      <c r="P218" s="37" t="str">
        <f t="shared" si="49"/>
        <v/>
      </c>
      <c r="Q218" s="89" t="str">
        <f t="shared" si="50"/>
        <v/>
      </c>
      <c r="R218" s="39" t="str">
        <f t="shared" si="51"/>
        <v/>
      </c>
      <c r="S218" s="89" t="str">
        <f t="shared" si="52"/>
        <v/>
      </c>
      <c r="T218" s="40" t="str">
        <f t="shared" si="53"/>
        <v/>
      </c>
      <c r="U218" s="61" t="str">
        <f t="shared" si="83"/>
        <v/>
      </c>
      <c r="Z218" s="62" t="str">
        <f t="shared" si="33"/>
        <v/>
      </c>
      <c r="AA218" s="41" t="str">
        <f t="shared" si="34"/>
        <v/>
      </c>
      <c r="AC218" s="62" t="str">
        <f t="shared" si="35"/>
        <v/>
      </c>
      <c r="AD218" s="41" t="str">
        <f t="shared" si="36"/>
        <v/>
      </c>
    </row>
    <row r="219" spans="2:30" s="42" customFormat="1" ht="15.75" customHeight="1" x14ac:dyDescent="0.2">
      <c r="B219" s="188"/>
      <c r="C219" s="189"/>
      <c r="D219" s="190"/>
      <c r="E219" s="123"/>
      <c r="F219" s="125"/>
      <c r="G219" s="37" t="str">
        <f t="shared" si="44"/>
        <v/>
      </c>
      <c r="H219" s="89" t="str">
        <f t="shared" si="45"/>
        <v/>
      </c>
      <c r="I219" s="39" t="str">
        <f t="shared" si="46"/>
        <v/>
      </c>
      <c r="J219" s="89" t="str">
        <f t="shared" si="47"/>
        <v/>
      </c>
      <c r="K219" s="40" t="str">
        <f t="shared" si="48"/>
        <v/>
      </c>
      <c r="L219" s="61" t="str">
        <f t="shared" si="82"/>
        <v/>
      </c>
      <c r="N219" s="123"/>
      <c r="O219" s="125"/>
      <c r="P219" s="37" t="str">
        <f t="shared" si="49"/>
        <v/>
      </c>
      <c r="Q219" s="89" t="str">
        <f t="shared" si="50"/>
        <v/>
      </c>
      <c r="R219" s="39" t="str">
        <f t="shared" si="51"/>
        <v/>
      </c>
      <c r="S219" s="89" t="str">
        <f t="shared" si="52"/>
        <v/>
      </c>
      <c r="T219" s="40" t="str">
        <f t="shared" si="53"/>
        <v/>
      </c>
      <c r="U219" s="61" t="str">
        <f t="shared" si="83"/>
        <v/>
      </c>
      <c r="Z219" s="62" t="str">
        <f t="shared" si="33"/>
        <v/>
      </c>
      <c r="AA219" s="41" t="str">
        <f t="shared" si="34"/>
        <v/>
      </c>
      <c r="AC219" s="62" t="str">
        <f t="shared" si="35"/>
        <v/>
      </c>
      <c r="AD219" s="41" t="str">
        <f t="shared" si="36"/>
        <v/>
      </c>
    </row>
    <row r="220" spans="2:30" s="42" customFormat="1" ht="15.75" customHeight="1" x14ac:dyDescent="0.2">
      <c r="B220" s="188"/>
      <c r="C220" s="189"/>
      <c r="D220" s="190"/>
      <c r="E220" s="123"/>
      <c r="F220" s="125"/>
      <c r="G220" s="37" t="str">
        <f t="shared" si="44"/>
        <v/>
      </c>
      <c r="H220" s="89" t="str">
        <f t="shared" si="45"/>
        <v/>
      </c>
      <c r="I220" s="39" t="str">
        <f t="shared" si="46"/>
        <v/>
      </c>
      <c r="J220" s="89" t="str">
        <f t="shared" si="47"/>
        <v/>
      </c>
      <c r="K220" s="40" t="str">
        <f t="shared" si="48"/>
        <v/>
      </c>
      <c r="L220" s="61" t="str">
        <f t="shared" si="82"/>
        <v/>
      </c>
      <c r="N220" s="123"/>
      <c r="O220" s="125"/>
      <c r="P220" s="37" t="str">
        <f t="shared" si="49"/>
        <v/>
      </c>
      <c r="Q220" s="89" t="str">
        <f t="shared" si="50"/>
        <v/>
      </c>
      <c r="R220" s="39" t="str">
        <f t="shared" si="51"/>
        <v/>
      </c>
      <c r="S220" s="89" t="str">
        <f t="shared" si="52"/>
        <v/>
      </c>
      <c r="T220" s="40" t="str">
        <f t="shared" si="53"/>
        <v/>
      </c>
      <c r="U220" s="61" t="str">
        <f t="shared" si="83"/>
        <v/>
      </c>
      <c r="Z220" s="62" t="str">
        <f t="shared" si="33"/>
        <v/>
      </c>
      <c r="AA220" s="41" t="str">
        <f t="shared" si="34"/>
        <v/>
      </c>
      <c r="AC220" s="62" t="str">
        <f t="shared" si="35"/>
        <v/>
      </c>
      <c r="AD220" s="41" t="str">
        <f t="shared" si="36"/>
        <v/>
      </c>
    </row>
    <row r="221" spans="2:30" s="42" customFormat="1" ht="15.75" customHeight="1" thickBot="1" x14ac:dyDescent="0.25">
      <c r="B221" s="198"/>
      <c r="C221" s="199"/>
      <c r="D221" s="200"/>
      <c r="E221" s="126"/>
      <c r="F221" s="127"/>
      <c r="G221" s="43" t="str">
        <f t="shared" si="44"/>
        <v/>
      </c>
      <c r="H221" s="90" t="str">
        <f t="shared" si="45"/>
        <v/>
      </c>
      <c r="I221" s="44" t="str">
        <f t="shared" si="46"/>
        <v/>
      </c>
      <c r="J221" s="90" t="str">
        <f t="shared" si="47"/>
        <v/>
      </c>
      <c r="K221" s="45" t="str">
        <f t="shared" si="48"/>
        <v/>
      </c>
      <c r="L221" s="63" t="str">
        <f t="shared" si="82"/>
        <v/>
      </c>
      <c r="N221" s="126"/>
      <c r="O221" s="127"/>
      <c r="P221" s="43" t="str">
        <f t="shared" si="49"/>
        <v/>
      </c>
      <c r="Q221" s="90" t="str">
        <f t="shared" si="50"/>
        <v/>
      </c>
      <c r="R221" s="44" t="str">
        <f t="shared" si="51"/>
        <v/>
      </c>
      <c r="S221" s="90" t="str">
        <f t="shared" si="52"/>
        <v/>
      </c>
      <c r="T221" s="45" t="str">
        <f t="shared" si="53"/>
        <v/>
      </c>
      <c r="U221" s="63" t="str">
        <f t="shared" si="83"/>
        <v/>
      </c>
      <c r="Z221" s="64" t="str">
        <f t="shared" si="33"/>
        <v/>
      </c>
      <c r="AA221" s="46" t="str">
        <f t="shared" si="34"/>
        <v/>
      </c>
      <c r="AC221" s="64" t="str">
        <f t="shared" si="35"/>
        <v/>
      </c>
      <c r="AD221" s="46" t="str">
        <f t="shared" si="36"/>
        <v/>
      </c>
    </row>
    <row r="224" spans="2:30" ht="15.75" customHeight="1" x14ac:dyDescent="0.2">
      <c r="B224" s="47"/>
      <c r="C224" s="47"/>
      <c r="D224" s="47"/>
      <c r="AA224" s="47"/>
    </row>
  </sheetData>
  <sheetProtection sheet="1" objects="1" scenarios="1"/>
  <mergeCells count="229">
    <mergeCell ref="Z11:Z14"/>
    <mergeCell ref="N11:N14"/>
    <mergeCell ref="O11:O14"/>
    <mergeCell ref="P11:T14"/>
    <mergeCell ref="N10:U10"/>
    <mergeCell ref="B3:R3"/>
    <mergeCell ref="AC11:AC14"/>
    <mergeCell ref="AD11:AD14"/>
    <mergeCell ref="L11:L14"/>
    <mergeCell ref="U11:U14"/>
    <mergeCell ref="AA11:AA14"/>
    <mergeCell ref="E11:E14"/>
    <mergeCell ref="F11:F14"/>
    <mergeCell ref="G11:K14"/>
    <mergeCell ref="B127:D127"/>
    <mergeCell ref="B16:D16"/>
    <mergeCell ref="B119:D119"/>
    <mergeCell ref="B120:D120"/>
    <mergeCell ref="B121:D121"/>
    <mergeCell ref="B122:D122"/>
    <mergeCell ref="B17:D17"/>
    <mergeCell ref="B18:D18"/>
    <mergeCell ref="B19:D19"/>
    <mergeCell ref="B20:D20"/>
    <mergeCell ref="B21:D21"/>
    <mergeCell ref="B22:D22"/>
    <mergeCell ref="B23:D23"/>
    <mergeCell ref="B24:D24"/>
    <mergeCell ref="B25:D25"/>
    <mergeCell ref="B26:D26"/>
    <mergeCell ref="B46:D46"/>
    <mergeCell ref="B37:D37"/>
    <mergeCell ref="B38:D38"/>
    <mergeCell ref="B39:D39"/>
    <mergeCell ref="B40:D40"/>
    <mergeCell ref="B41:D41"/>
    <mergeCell ref="B52:D52"/>
    <mergeCell ref="B53:D53"/>
    <mergeCell ref="B221:D221"/>
    <mergeCell ref="E10:L10"/>
    <mergeCell ref="B211:D211"/>
    <mergeCell ref="B212:D212"/>
    <mergeCell ref="B213:D213"/>
    <mergeCell ref="B214:D214"/>
    <mergeCell ref="B215:D215"/>
    <mergeCell ref="B216:D216"/>
    <mergeCell ref="B160:D160"/>
    <mergeCell ref="B206:D206"/>
    <mergeCell ref="B207:D207"/>
    <mergeCell ref="B208:D208"/>
    <mergeCell ref="B209:D209"/>
    <mergeCell ref="B210:D210"/>
    <mergeCell ref="B154:D154"/>
    <mergeCell ref="B155:D155"/>
    <mergeCell ref="B128:D128"/>
    <mergeCell ref="B123:D123"/>
    <mergeCell ref="B124:D124"/>
    <mergeCell ref="B125:D125"/>
    <mergeCell ref="B126:D126"/>
    <mergeCell ref="B137:D137"/>
    <mergeCell ref="B138:D138"/>
    <mergeCell ref="B139:D139"/>
    <mergeCell ref="B217:D217"/>
    <mergeCell ref="B218:D218"/>
    <mergeCell ref="B219:D219"/>
    <mergeCell ref="B220:D220"/>
    <mergeCell ref="B156:D156"/>
    <mergeCell ref="B157:D157"/>
    <mergeCell ref="B158:D158"/>
    <mergeCell ref="B159:D159"/>
    <mergeCell ref="B191:D191"/>
    <mergeCell ref="B192:D192"/>
    <mergeCell ref="B193:D193"/>
    <mergeCell ref="B194:D194"/>
    <mergeCell ref="B195:D195"/>
    <mergeCell ref="B196:D196"/>
    <mergeCell ref="B197:D197"/>
    <mergeCell ref="B198:D198"/>
    <mergeCell ref="B204:D204"/>
    <mergeCell ref="B205:D205"/>
    <mergeCell ref="B176:D176"/>
    <mergeCell ref="B177:D177"/>
    <mergeCell ref="B178:D178"/>
    <mergeCell ref="B179:D179"/>
    <mergeCell ref="B180:D180"/>
    <mergeCell ref="B181:D181"/>
    <mergeCell ref="B2:R2"/>
    <mergeCell ref="B153:D153"/>
    <mergeCell ref="B142:D142"/>
    <mergeCell ref="B148:D148"/>
    <mergeCell ref="B149:D149"/>
    <mergeCell ref="B150:D150"/>
    <mergeCell ref="B151:D151"/>
    <mergeCell ref="B152:D152"/>
    <mergeCell ref="B143:D143"/>
    <mergeCell ref="B144:D144"/>
    <mergeCell ref="B145:D145"/>
    <mergeCell ref="B146:D146"/>
    <mergeCell ref="B147:D147"/>
    <mergeCell ref="B141:D141"/>
    <mergeCell ref="B130:D130"/>
    <mergeCell ref="B131:D131"/>
    <mergeCell ref="B140:D140"/>
    <mergeCell ref="B129:D129"/>
    <mergeCell ref="B132:D132"/>
    <mergeCell ref="B133:D133"/>
    <mergeCell ref="B134:D134"/>
    <mergeCell ref="B135:D135"/>
    <mergeCell ref="B136:D136"/>
    <mergeCell ref="B10:C10"/>
    <mergeCell ref="B186:D186"/>
    <mergeCell ref="B187:D187"/>
    <mergeCell ref="B188:D188"/>
    <mergeCell ref="B189:D189"/>
    <mergeCell ref="B199:D199"/>
    <mergeCell ref="B4:R4"/>
    <mergeCell ref="B5:R5"/>
    <mergeCell ref="B6:R6"/>
    <mergeCell ref="B7:R7"/>
    <mergeCell ref="B8:R8"/>
    <mergeCell ref="B32:D32"/>
    <mergeCell ref="B33:D33"/>
    <mergeCell ref="B34:D34"/>
    <mergeCell ref="B35:D35"/>
    <mergeCell ref="B36:D36"/>
    <mergeCell ref="B27:D27"/>
    <mergeCell ref="B28:D28"/>
    <mergeCell ref="B29:D29"/>
    <mergeCell ref="B30:D30"/>
    <mergeCell ref="B31:D31"/>
    <mergeCell ref="B42:D42"/>
    <mergeCell ref="B43:D43"/>
    <mergeCell ref="B44:D44"/>
    <mergeCell ref="B45:D45"/>
    <mergeCell ref="B200:D200"/>
    <mergeCell ref="B201:D201"/>
    <mergeCell ref="B202:D202"/>
    <mergeCell ref="B203:D203"/>
    <mergeCell ref="B190:D190"/>
    <mergeCell ref="B161:D161"/>
    <mergeCell ref="B162:D162"/>
    <mergeCell ref="B163:D163"/>
    <mergeCell ref="B164:D164"/>
    <mergeCell ref="B165:D165"/>
    <mergeCell ref="B166:D166"/>
    <mergeCell ref="B167:D167"/>
    <mergeCell ref="B168:D168"/>
    <mergeCell ref="B169:D169"/>
    <mergeCell ref="B170:D170"/>
    <mergeCell ref="B171:D171"/>
    <mergeCell ref="B172:D172"/>
    <mergeCell ref="B173:D173"/>
    <mergeCell ref="B174:D174"/>
    <mergeCell ref="B175:D175"/>
    <mergeCell ref="B182:D182"/>
    <mergeCell ref="B183:D183"/>
    <mergeCell ref="B184:D184"/>
    <mergeCell ref="B185:D185"/>
    <mergeCell ref="B54:D54"/>
    <mergeCell ref="B55:D55"/>
    <mergeCell ref="B56:D56"/>
    <mergeCell ref="B47:D47"/>
    <mergeCell ref="B48:D48"/>
    <mergeCell ref="B49:D49"/>
    <mergeCell ref="B50:D50"/>
    <mergeCell ref="B51:D51"/>
    <mergeCell ref="B62:D62"/>
    <mergeCell ref="B63:D63"/>
    <mergeCell ref="B64:D64"/>
    <mergeCell ref="B65:D65"/>
    <mergeCell ref="B66:D66"/>
    <mergeCell ref="B57:D57"/>
    <mergeCell ref="B58:D58"/>
    <mergeCell ref="B59:D59"/>
    <mergeCell ref="B60:D60"/>
    <mergeCell ref="B61:D61"/>
    <mergeCell ref="B72:D72"/>
    <mergeCell ref="B73:D73"/>
    <mergeCell ref="B74:D74"/>
    <mergeCell ref="B75:D75"/>
    <mergeCell ref="B76:D76"/>
    <mergeCell ref="B67:D67"/>
    <mergeCell ref="B68:D68"/>
    <mergeCell ref="B69:D69"/>
    <mergeCell ref="B70:D70"/>
    <mergeCell ref="B71:D71"/>
    <mergeCell ref="B82:D82"/>
    <mergeCell ref="B83:D83"/>
    <mergeCell ref="B84:D84"/>
    <mergeCell ref="B85:D85"/>
    <mergeCell ref="B86:D86"/>
    <mergeCell ref="B77:D77"/>
    <mergeCell ref="B78:D78"/>
    <mergeCell ref="B79:D79"/>
    <mergeCell ref="B80:D80"/>
    <mergeCell ref="B81:D81"/>
    <mergeCell ref="B93:D93"/>
    <mergeCell ref="B94:D94"/>
    <mergeCell ref="B95:D95"/>
    <mergeCell ref="B96:D96"/>
    <mergeCell ref="B87:D87"/>
    <mergeCell ref="B88:D88"/>
    <mergeCell ref="B89:D89"/>
    <mergeCell ref="B90:D90"/>
    <mergeCell ref="B91:D91"/>
    <mergeCell ref="B117:D117"/>
    <mergeCell ref="B118:D118"/>
    <mergeCell ref="B14:C15"/>
    <mergeCell ref="B112:D112"/>
    <mergeCell ref="B113:D113"/>
    <mergeCell ref="B114:D114"/>
    <mergeCell ref="B115:D115"/>
    <mergeCell ref="B116:D116"/>
    <mergeCell ref="B107:D107"/>
    <mergeCell ref="B108:D108"/>
    <mergeCell ref="B109:D109"/>
    <mergeCell ref="B110:D110"/>
    <mergeCell ref="B111:D111"/>
    <mergeCell ref="B102:D102"/>
    <mergeCell ref="B103:D103"/>
    <mergeCell ref="B104:D104"/>
    <mergeCell ref="B105:D105"/>
    <mergeCell ref="B106:D106"/>
    <mergeCell ref="B97:D97"/>
    <mergeCell ref="B98:D98"/>
    <mergeCell ref="B99:D99"/>
    <mergeCell ref="B100:D100"/>
    <mergeCell ref="B101:D101"/>
    <mergeCell ref="B92:D92"/>
  </mergeCells>
  <conditionalFormatting sqref="Z16 Z119:Z221">
    <cfRule type="expression" dxfId="17" priority="35">
      <formula>H16&gt;C$11</formula>
    </cfRule>
  </conditionalFormatting>
  <conditionalFormatting sqref="AC16 AC119:AC221">
    <cfRule type="expression" dxfId="16" priority="32">
      <formula>Q16&gt;C$12</formula>
    </cfRule>
  </conditionalFormatting>
  <conditionalFormatting sqref="AA16 AA119:AA221">
    <cfRule type="expression" dxfId="15" priority="30">
      <formula>AND(J16&lt;&gt;"",J16&lt;C$11)</formula>
    </cfRule>
  </conditionalFormatting>
  <conditionalFormatting sqref="AD16 AD119:AD221">
    <cfRule type="expression" dxfId="14" priority="28">
      <formula>AND(S16&lt;&gt;"",S16&lt;C$12)</formula>
    </cfRule>
  </conditionalFormatting>
  <conditionalFormatting sqref="Z17:Z118">
    <cfRule type="expression" dxfId="13" priority="11">
      <formula>H17&gt;C$11</formula>
    </cfRule>
  </conditionalFormatting>
  <conditionalFormatting sqref="AC17:AC118">
    <cfRule type="expression" dxfId="12" priority="10">
      <formula>Q17&gt;C$12</formula>
    </cfRule>
  </conditionalFormatting>
  <conditionalFormatting sqref="AA17:AA118">
    <cfRule type="expression" dxfId="11" priority="9">
      <formula>AND(J17&lt;&gt;"",J17&lt;C$11)</formula>
    </cfRule>
  </conditionalFormatting>
  <conditionalFormatting sqref="AD17:AD118">
    <cfRule type="expression" dxfId="10" priority="8">
      <formula>AND(S17&lt;&gt;"",S17&lt;C$12)</formula>
    </cfRule>
  </conditionalFormatting>
  <conditionalFormatting sqref="C11:C13">
    <cfRule type="cellIs" dxfId="9" priority="7" operator="equal">
      <formula>"(Enter value on State Target tab)"</formula>
    </cfRule>
  </conditionalFormatting>
  <conditionalFormatting sqref="B3:R3">
    <cfRule type="expression" dxfId="8" priority="6">
      <formula>OR($C$11="(Enter value on State Target tab)",$C$12="(Enter value on State Target tab)")</formula>
    </cfRule>
  </conditionalFormatting>
  <conditionalFormatting sqref="B4:R4">
    <cfRule type="expression" dxfId="7" priority="5">
      <formula>AND($C$11&lt;&gt;"(Enter value on State Target tab)",$C$12&lt;&gt;"(Enter value on State Target tab)",$B$16="")</formula>
    </cfRule>
  </conditionalFormatting>
  <conditionalFormatting sqref="B5:R5">
    <cfRule type="expression" dxfId="6" priority="4">
      <formula>AND($C$11&lt;&gt;"(Enter value on State Target tab)",$C$12&lt;&gt;"(Enter value on State Target tab)",$B$16&lt;&gt;"",E16="")</formula>
    </cfRule>
  </conditionalFormatting>
  <conditionalFormatting sqref="B6:R6">
    <cfRule type="expression" dxfId="5" priority="3">
      <formula>AND($C$11&lt;&gt;"(Enter value on State Target tab)",$C$12&lt;&gt;"(Enter value on State Target tab)",$B$16&lt;&gt;"",E16&lt;&gt;"",F16="")</formula>
    </cfRule>
  </conditionalFormatting>
  <conditionalFormatting sqref="B7:R7">
    <cfRule type="expression" dxfId="4" priority="2">
      <formula>AND($C$11&lt;&gt;"(Enter value on State Target tab)",$C$12&lt;&gt;"(Enter value on State Target tab)",$B$16&lt;&gt;"",E16&lt;&gt;"",F16&lt;&gt;"",N16="")</formula>
    </cfRule>
  </conditionalFormatting>
  <conditionalFormatting sqref="B8:R8">
    <cfRule type="expression" dxfId="3" priority="1">
      <formula>AND($C$11&lt;&gt;"(Enter value on State Target tab)",$C$12&lt;&gt;"(Enter value on State Target tab)",$B$16&lt;&gt;"",E16&lt;&gt;"",F16&lt;&gt;"",N16&lt;&gt;"",O16="")</formula>
    </cfRule>
  </conditionalFormatting>
  <pageMargins left="0.25" right="0.25"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C5D9F1"/>
  </sheetPr>
  <dimension ref="B1:AH34"/>
  <sheetViews>
    <sheetView showGridLines="0" zoomScaleNormal="100" workbookViewId="0">
      <pane ySplit="7" topLeftCell="A8" activePane="bottomLeft" state="frozen"/>
      <selection pane="bottomLeft" activeCell="C22" sqref="C22"/>
    </sheetView>
  </sheetViews>
  <sheetFormatPr defaultColWidth="9.140625" defaultRowHeight="15.75" customHeight="1" x14ac:dyDescent="0.2"/>
  <cols>
    <col min="1" max="1" width="2.28515625" style="84" customWidth="1"/>
    <col min="2" max="2" width="23.7109375" style="84" customWidth="1"/>
    <col min="3" max="3" width="14.5703125" style="84" customWidth="1"/>
    <col min="4" max="4" width="10.42578125" style="84" customWidth="1"/>
    <col min="5" max="5" width="14.5703125" style="84" customWidth="1"/>
    <col min="6" max="6" width="10.42578125" style="84" customWidth="1"/>
    <col min="7" max="7" width="14.5703125" style="84" customWidth="1"/>
    <col min="8" max="8" width="10.42578125" style="4" customWidth="1"/>
    <col min="9" max="10" width="4" style="4" customWidth="1"/>
    <col min="11" max="11" width="23.7109375" style="4" customWidth="1"/>
    <col min="12" max="12" width="10.5703125" style="4" customWidth="1"/>
    <col min="13" max="13" width="9.140625" style="4"/>
    <col min="14" max="14" width="10.5703125" style="4" customWidth="1"/>
    <col min="15" max="15" width="9.140625" style="4"/>
    <col min="16" max="19" width="0" style="4" hidden="1" customWidth="1"/>
    <col min="20" max="20" width="13.85546875" style="4" customWidth="1"/>
    <col min="21" max="34" width="9.140625" style="4"/>
    <col min="35" max="16384" width="9.140625" style="84"/>
  </cols>
  <sheetData>
    <row r="1" spans="2:26" ht="8.25" customHeight="1" thickBot="1" x14ac:dyDescent="0.25"/>
    <row r="2" spans="2:26" ht="18" x14ac:dyDescent="0.25">
      <c r="B2" s="139" t="s">
        <v>27</v>
      </c>
      <c r="C2" s="140"/>
      <c r="D2" s="140"/>
      <c r="E2" s="140"/>
      <c r="F2" s="140"/>
      <c r="G2" s="140"/>
      <c r="H2" s="140"/>
      <c r="I2" s="140"/>
      <c r="J2" s="140"/>
      <c r="K2" s="140"/>
      <c r="L2" s="140"/>
      <c r="M2" s="140"/>
      <c r="N2" s="140"/>
      <c r="O2" s="140"/>
      <c r="P2" s="140"/>
      <c r="Q2" s="140"/>
      <c r="R2" s="140"/>
      <c r="S2" s="140"/>
      <c r="T2" s="141"/>
    </row>
    <row r="3" spans="2:26" ht="15.75" customHeight="1" x14ac:dyDescent="0.2">
      <c r="B3" s="225" t="s">
        <v>38</v>
      </c>
      <c r="C3" s="226"/>
      <c r="D3" s="226"/>
      <c r="E3" s="226"/>
      <c r="F3" s="226"/>
      <c r="G3" s="226"/>
      <c r="H3" s="226"/>
      <c r="I3" s="226"/>
      <c r="J3" s="226"/>
      <c r="K3" s="226"/>
      <c r="L3" s="226"/>
      <c r="M3" s="226"/>
      <c r="N3" s="226"/>
      <c r="O3" s="226"/>
      <c r="P3" s="226"/>
      <c r="Q3" s="226"/>
      <c r="R3" s="226"/>
      <c r="S3" s="226"/>
      <c r="T3" s="227"/>
    </row>
    <row r="4" spans="2:26" ht="15.75" customHeight="1" x14ac:dyDescent="0.2">
      <c r="B4" s="225" t="s">
        <v>39</v>
      </c>
      <c r="C4" s="226"/>
      <c r="D4" s="226"/>
      <c r="E4" s="226"/>
      <c r="F4" s="226"/>
      <c r="G4" s="226"/>
      <c r="H4" s="226"/>
      <c r="I4" s="226"/>
      <c r="J4" s="226"/>
      <c r="K4" s="226"/>
      <c r="L4" s="226"/>
      <c r="M4" s="226"/>
      <c r="N4" s="226"/>
      <c r="O4" s="226"/>
      <c r="P4" s="226"/>
      <c r="Q4" s="226"/>
      <c r="R4" s="226"/>
      <c r="S4" s="226"/>
      <c r="T4" s="227"/>
    </row>
    <row r="5" spans="2:26" ht="15.75" customHeight="1" x14ac:dyDescent="0.2">
      <c r="B5" s="225" t="s">
        <v>40</v>
      </c>
      <c r="C5" s="226"/>
      <c r="D5" s="226"/>
      <c r="E5" s="226"/>
      <c r="F5" s="226"/>
      <c r="G5" s="226"/>
      <c r="H5" s="226"/>
      <c r="I5" s="226"/>
      <c r="J5" s="226"/>
      <c r="K5" s="226"/>
      <c r="L5" s="226"/>
      <c r="M5" s="226"/>
      <c r="N5" s="226"/>
      <c r="O5" s="226"/>
      <c r="P5" s="226"/>
      <c r="Q5" s="226"/>
      <c r="R5" s="226"/>
      <c r="S5" s="226"/>
      <c r="T5" s="227"/>
    </row>
    <row r="6" spans="2:26" ht="15.75" customHeight="1" x14ac:dyDescent="0.2">
      <c r="B6" s="225" t="s">
        <v>41</v>
      </c>
      <c r="C6" s="226"/>
      <c r="D6" s="226"/>
      <c r="E6" s="226"/>
      <c r="F6" s="226"/>
      <c r="G6" s="226"/>
      <c r="H6" s="226"/>
      <c r="I6" s="226"/>
      <c r="J6" s="226"/>
      <c r="K6" s="226"/>
      <c r="L6" s="226"/>
      <c r="M6" s="226"/>
      <c r="N6" s="226"/>
      <c r="O6" s="226"/>
      <c r="P6" s="226"/>
      <c r="Q6" s="226"/>
      <c r="R6" s="226"/>
      <c r="S6" s="226"/>
      <c r="T6" s="227"/>
    </row>
    <row r="7" spans="2:26" ht="15.75" customHeight="1" thickBot="1" x14ac:dyDescent="0.25">
      <c r="B7" s="228" t="s">
        <v>42</v>
      </c>
      <c r="C7" s="229"/>
      <c r="D7" s="229"/>
      <c r="E7" s="229"/>
      <c r="F7" s="229"/>
      <c r="G7" s="229"/>
      <c r="H7" s="229"/>
      <c r="I7" s="229"/>
      <c r="J7" s="229"/>
      <c r="K7" s="229"/>
      <c r="L7" s="229"/>
      <c r="M7" s="229"/>
      <c r="N7" s="229"/>
      <c r="O7" s="229"/>
      <c r="P7" s="229"/>
      <c r="Q7" s="229"/>
      <c r="R7" s="229"/>
      <c r="S7" s="229"/>
      <c r="T7" s="230"/>
    </row>
    <row r="8" spans="2:26" ht="8.25" customHeight="1" x14ac:dyDescent="0.2"/>
    <row r="9" spans="2:26" ht="15.75" customHeight="1" thickBot="1" x14ac:dyDescent="0.25">
      <c r="B9" s="85" t="s">
        <v>29</v>
      </c>
      <c r="C9" s="86" t="s">
        <v>8</v>
      </c>
      <c r="K9" s="232" t="s">
        <v>33</v>
      </c>
      <c r="L9" s="232"/>
      <c r="M9" s="232"/>
      <c r="N9" s="232"/>
      <c r="O9" s="232"/>
      <c r="P9" s="232"/>
      <c r="Q9" s="232"/>
      <c r="R9" s="232"/>
      <c r="S9" s="232"/>
      <c r="T9" s="232"/>
    </row>
    <row r="10" spans="2:26" ht="15.75" customHeight="1" x14ac:dyDescent="0.2">
      <c r="B10" s="87" t="s">
        <v>5</v>
      </c>
      <c r="C10" s="129"/>
      <c r="K10" s="231" t="s">
        <v>26</v>
      </c>
      <c r="L10" s="231"/>
      <c r="M10" s="231"/>
      <c r="N10" s="231"/>
      <c r="O10" s="231"/>
      <c r="P10" s="231"/>
      <c r="Q10" s="231"/>
      <c r="R10" s="231"/>
      <c r="S10" s="231"/>
      <c r="T10" s="231"/>
      <c r="U10" s="84"/>
      <c r="V10" s="84"/>
      <c r="W10" s="84"/>
      <c r="X10" s="84"/>
      <c r="Y10" s="84"/>
      <c r="Z10" s="84"/>
    </row>
    <row r="11" spans="2:26" ht="15.75" customHeight="1" x14ac:dyDescent="0.2">
      <c r="B11" s="87" t="s">
        <v>6</v>
      </c>
      <c r="C11" s="130"/>
      <c r="K11" s="231"/>
      <c r="L11" s="231"/>
      <c r="M11" s="231"/>
      <c r="N11" s="231"/>
      <c r="O11" s="231"/>
      <c r="P11" s="231"/>
      <c r="Q11" s="231"/>
      <c r="R11" s="231"/>
      <c r="S11" s="231"/>
      <c r="T11" s="231"/>
      <c r="U11" s="84"/>
      <c r="V11" s="84"/>
      <c r="W11" s="84"/>
      <c r="X11" s="84"/>
      <c r="Y11" s="84"/>
      <c r="Z11" s="84"/>
    </row>
    <row r="12" spans="2:26" ht="15.75" customHeight="1" thickBot="1" x14ac:dyDescent="0.25">
      <c r="B12" s="87" t="s">
        <v>7</v>
      </c>
      <c r="C12" s="131"/>
      <c r="K12" s="231"/>
      <c r="L12" s="231"/>
      <c r="M12" s="231"/>
      <c r="N12" s="231"/>
      <c r="O12" s="231"/>
      <c r="P12" s="231"/>
      <c r="Q12" s="231"/>
      <c r="R12" s="231"/>
      <c r="S12" s="231"/>
      <c r="T12" s="231"/>
      <c r="U12" s="84"/>
      <c r="V12" s="84"/>
      <c r="W12" s="84"/>
      <c r="X12" s="84"/>
      <c r="Y12" s="84"/>
      <c r="Z12" s="84"/>
    </row>
    <row r="13" spans="2:26" ht="15.75" customHeight="1" x14ac:dyDescent="0.2">
      <c r="K13" s="231"/>
      <c r="L13" s="231"/>
      <c r="M13" s="231"/>
      <c r="N13" s="231"/>
      <c r="O13" s="231"/>
      <c r="P13" s="231"/>
      <c r="Q13" s="231"/>
      <c r="R13" s="231"/>
      <c r="S13" s="231"/>
      <c r="T13" s="231"/>
      <c r="U13" s="84"/>
      <c r="V13" s="84"/>
      <c r="W13" s="84"/>
      <c r="X13" s="84"/>
      <c r="Y13" s="84"/>
      <c r="Z13" s="84"/>
    </row>
    <row r="14" spans="2:26" ht="15.75" customHeight="1" thickBot="1" x14ac:dyDescent="0.25">
      <c r="B14" s="254" t="s">
        <v>28</v>
      </c>
      <c r="C14" s="255" t="s">
        <v>17</v>
      </c>
      <c r="D14" s="255"/>
      <c r="E14" s="255"/>
      <c r="F14" s="255"/>
      <c r="G14" s="255"/>
      <c r="H14" s="255"/>
      <c r="K14" s="231"/>
      <c r="L14" s="231"/>
      <c r="M14" s="231"/>
      <c r="N14" s="231"/>
      <c r="O14" s="231"/>
      <c r="P14" s="231"/>
      <c r="Q14" s="231"/>
      <c r="R14" s="231"/>
      <c r="S14" s="231"/>
      <c r="T14" s="231"/>
      <c r="U14" s="84"/>
      <c r="V14" s="84"/>
      <c r="W14" s="84"/>
      <c r="X14" s="84"/>
      <c r="Y14" s="84"/>
      <c r="Z14" s="84"/>
    </row>
    <row r="15" spans="2:26" ht="15.75" customHeight="1" thickBot="1" x14ac:dyDescent="0.3">
      <c r="B15" s="254"/>
      <c r="C15" s="256"/>
      <c r="D15" s="256"/>
      <c r="E15" s="256"/>
      <c r="F15" s="256"/>
      <c r="G15" s="256"/>
      <c r="H15" s="256"/>
      <c r="K15" s="91"/>
      <c r="L15" s="233" t="str">
        <f>IF(C10="","Year 1",C10)</f>
        <v>Year 1</v>
      </c>
      <c r="M15" s="234"/>
      <c r="N15" s="233" t="str">
        <f>IF(C11="","Year 2",C11)</f>
        <v>Year 2</v>
      </c>
      <c r="O15" s="234"/>
      <c r="P15" s="235" t="s">
        <v>18</v>
      </c>
      <c r="Q15" s="236"/>
      <c r="R15" s="236"/>
      <c r="S15" s="237"/>
      <c r="T15" s="238" t="s">
        <v>19</v>
      </c>
      <c r="U15" s="84"/>
      <c r="V15" s="84"/>
      <c r="W15" s="84"/>
    </row>
    <row r="16" spans="2:26" ht="15.75" customHeight="1" thickBot="1" x14ac:dyDescent="0.25">
      <c r="B16" s="91"/>
      <c r="C16" s="257" t="str">
        <f>IF(C10="","Year 1",C10)</f>
        <v>Year 1</v>
      </c>
      <c r="D16" s="258"/>
      <c r="E16" s="257" t="str">
        <f>IF(C11="","Year 2",C11)</f>
        <v>Year 2</v>
      </c>
      <c r="F16" s="258"/>
      <c r="G16" s="257" t="str">
        <f>IF(C12="","Year 3",C12)</f>
        <v>Year 3</v>
      </c>
      <c r="H16" s="258"/>
      <c r="K16" s="241"/>
      <c r="L16" s="242" t="s">
        <v>20</v>
      </c>
      <c r="M16" s="244" t="s">
        <v>21</v>
      </c>
      <c r="N16" s="242" t="str">
        <f>L16</f>
        <v># Children</v>
      </c>
      <c r="O16" s="244" t="str">
        <f>M16</f>
        <v>% IFSPs</v>
      </c>
      <c r="P16" s="242" t="s">
        <v>22</v>
      </c>
      <c r="Q16" s="246" t="s">
        <v>23</v>
      </c>
      <c r="R16" s="246" t="s">
        <v>24</v>
      </c>
      <c r="S16" s="244" t="s">
        <v>25</v>
      </c>
      <c r="T16" s="239"/>
    </row>
    <row r="17" spans="2:20" ht="15.75" customHeight="1" thickBot="1" x14ac:dyDescent="0.25">
      <c r="B17" s="92"/>
      <c r="C17" s="251" t="s">
        <v>31</v>
      </c>
      <c r="D17" s="248" t="s">
        <v>32</v>
      </c>
      <c r="E17" s="251" t="s">
        <v>31</v>
      </c>
      <c r="F17" s="248" t="s">
        <v>32</v>
      </c>
      <c r="G17" s="251" t="s">
        <v>31</v>
      </c>
      <c r="H17" s="248" t="s">
        <v>32</v>
      </c>
      <c r="K17" s="241"/>
      <c r="L17" s="243"/>
      <c r="M17" s="245"/>
      <c r="N17" s="243"/>
      <c r="O17" s="245"/>
      <c r="P17" s="243"/>
      <c r="Q17" s="247"/>
      <c r="R17" s="247"/>
      <c r="S17" s="245"/>
      <c r="T17" s="240"/>
    </row>
    <row r="18" spans="2:20" ht="15.75" customHeight="1" x14ac:dyDescent="0.2">
      <c r="B18" s="92"/>
      <c r="C18" s="252"/>
      <c r="D18" s="249"/>
      <c r="E18" s="252"/>
      <c r="F18" s="249"/>
      <c r="G18" s="252"/>
      <c r="H18" s="249"/>
      <c r="K18" s="108" t="str">
        <f t="shared" ref="K18:O19" si="0">B22</f>
        <v>Infants and Toddlers 0-1</v>
      </c>
      <c r="L18" s="118">
        <f t="shared" si="0"/>
        <v>0</v>
      </c>
      <c r="M18" s="109">
        <f t="shared" si="0"/>
        <v>0</v>
      </c>
      <c r="N18" s="118">
        <f t="shared" si="0"/>
        <v>0</v>
      </c>
      <c r="O18" s="35">
        <f t="shared" si="0"/>
        <v>0</v>
      </c>
      <c r="P18" s="60">
        <f>O18-M18</f>
        <v>0</v>
      </c>
      <c r="Q18" s="110" t="e">
        <f>SQRT(M18*(1-M18)/L18+O18*(1-O18)/N18)</f>
        <v>#DIV/0!</v>
      </c>
      <c r="R18" s="110" t="e">
        <f t="shared" ref="R18:R19" si="1">P18/Q18</f>
        <v>#DIV/0!</v>
      </c>
      <c r="S18" s="111" t="e">
        <f t="shared" ref="S18:S19" si="2">2*(1-NORMDIST(ABS(R18),0,1,TRUE))</f>
        <v>#DIV/0!</v>
      </c>
      <c r="T18" s="112" t="str">
        <f>IFERROR(IF(S18="","",IF(S18&lt;=0.1, "Yes", "No")),"-")</f>
        <v>-</v>
      </c>
    </row>
    <row r="19" spans="2:20" ht="15.75" customHeight="1" thickBot="1" x14ac:dyDescent="0.25">
      <c r="B19" s="92"/>
      <c r="C19" s="252"/>
      <c r="D19" s="249"/>
      <c r="E19" s="252"/>
      <c r="F19" s="249"/>
      <c r="G19" s="252"/>
      <c r="H19" s="249"/>
      <c r="K19" s="113" t="str">
        <f t="shared" si="0"/>
        <v>Infants and Toddlers 0-3</v>
      </c>
      <c r="L19" s="119">
        <f t="shared" si="0"/>
        <v>0</v>
      </c>
      <c r="M19" s="114">
        <f t="shared" si="0"/>
        <v>0</v>
      </c>
      <c r="N19" s="119">
        <f t="shared" si="0"/>
        <v>0</v>
      </c>
      <c r="O19" s="46">
        <f t="shared" si="0"/>
        <v>0</v>
      </c>
      <c r="P19" s="64">
        <f>O19-M19</f>
        <v>0</v>
      </c>
      <c r="Q19" s="115" t="e">
        <f>SQRT(M19*(1-M19)/L19+O19*(1-O19)/N19)</f>
        <v>#DIV/0!</v>
      </c>
      <c r="R19" s="115" t="e">
        <f t="shared" si="1"/>
        <v>#DIV/0!</v>
      </c>
      <c r="S19" s="116" t="e">
        <f t="shared" si="2"/>
        <v>#DIV/0!</v>
      </c>
      <c r="T19" s="117" t="str">
        <f>IFERROR(IF(S19="","",IF(S19&lt;=0.1, "Yes", "No")),"-")</f>
        <v>-</v>
      </c>
    </row>
    <row r="20" spans="2:20" ht="15.75" customHeight="1" thickBot="1" x14ac:dyDescent="0.25">
      <c r="B20" s="92"/>
      <c r="C20" s="252"/>
      <c r="D20" s="249"/>
      <c r="E20" s="252"/>
      <c r="F20" s="249"/>
      <c r="G20" s="252"/>
      <c r="H20" s="249"/>
      <c r="K20" s="84"/>
      <c r="L20" s="84"/>
      <c r="M20" s="84"/>
      <c r="N20" s="84"/>
      <c r="O20" s="84"/>
      <c r="P20" s="84"/>
      <c r="Q20" s="84"/>
      <c r="R20" s="84"/>
      <c r="S20" s="84"/>
      <c r="T20" s="84"/>
    </row>
    <row r="21" spans="2:20" ht="15.75" customHeight="1" thickBot="1" x14ac:dyDescent="0.3">
      <c r="B21" s="92"/>
      <c r="C21" s="253"/>
      <c r="D21" s="250"/>
      <c r="E21" s="253"/>
      <c r="F21" s="250"/>
      <c r="G21" s="253"/>
      <c r="H21" s="250"/>
      <c r="K21" s="91"/>
      <c r="L21" s="233" t="str">
        <f>IF(C11="","Year 2",C11)</f>
        <v>Year 2</v>
      </c>
      <c r="M21" s="234"/>
      <c r="N21" s="233" t="str">
        <f>IF(C12="","Year 3",C12)</f>
        <v>Year 3</v>
      </c>
      <c r="O21" s="234"/>
      <c r="P21" s="235" t="s">
        <v>18</v>
      </c>
      <c r="Q21" s="236"/>
      <c r="R21" s="236"/>
      <c r="S21" s="237"/>
      <c r="T21" s="238" t="s">
        <v>19</v>
      </c>
    </row>
    <row r="22" spans="2:20" ht="15.75" customHeight="1" x14ac:dyDescent="0.2">
      <c r="B22" s="93" t="s">
        <v>15</v>
      </c>
      <c r="C22" s="132"/>
      <c r="D22" s="133"/>
      <c r="E22" s="132"/>
      <c r="F22" s="133"/>
      <c r="G22" s="132"/>
      <c r="H22" s="133"/>
      <c r="K22" s="241"/>
      <c r="L22" s="242" t="str">
        <f>L16</f>
        <v># Children</v>
      </c>
      <c r="M22" s="244" t="str">
        <f>M16</f>
        <v>% IFSPs</v>
      </c>
      <c r="N22" s="242" t="str">
        <f>L22</f>
        <v># Children</v>
      </c>
      <c r="O22" s="244" t="str">
        <f>M22</f>
        <v>% IFSPs</v>
      </c>
      <c r="P22" s="242" t="s">
        <v>22</v>
      </c>
      <c r="Q22" s="246" t="s">
        <v>23</v>
      </c>
      <c r="R22" s="246" t="s">
        <v>24</v>
      </c>
      <c r="S22" s="244" t="s">
        <v>25</v>
      </c>
      <c r="T22" s="239"/>
    </row>
    <row r="23" spans="2:20" ht="15.75" customHeight="1" thickBot="1" x14ac:dyDescent="0.25">
      <c r="B23" s="94" t="s">
        <v>16</v>
      </c>
      <c r="C23" s="134"/>
      <c r="D23" s="135"/>
      <c r="E23" s="134"/>
      <c r="F23" s="135"/>
      <c r="G23" s="134"/>
      <c r="H23" s="135"/>
      <c r="K23" s="241"/>
      <c r="L23" s="243"/>
      <c r="M23" s="245"/>
      <c r="N23" s="243"/>
      <c r="O23" s="245"/>
      <c r="P23" s="243"/>
      <c r="Q23" s="247"/>
      <c r="R23" s="247"/>
      <c r="S23" s="245"/>
      <c r="T23" s="240"/>
    </row>
    <row r="24" spans="2:20" ht="15.75" customHeight="1" x14ac:dyDescent="0.2">
      <c r="K24" s="108" t="str">
        <f>B22</f>
        <v>Infants and Toddlers 0-1</v>
      </c>
      <c r="L24" s="118">
        <f t="shared" ref="L24:O25" si="3">E22</f>
        <v>0</v>
      </c>
      <c r="M24" s="109">
        <f t="shared" si="3"/>
        <v>0</v>
      </c>
      <c r="N24" s="118">
        <f t="shared" si="3"/>
        <v>0</v>
      </c>
      <c r="O24" s="35">
        <f t="shared" si="3"/>
        <v>0</v>
      </c>
      <c r="P24" s="60">
        <f>O24-M24</f>
        <v>0</v>
      </c>
      <c r="Q24" s="110" t="e">
        <f>SQRT(M24*(1-M24)/L24+O24*(1-O24)/N24)</f>
        <v>#DIV/0!</v>
      </c>
      <c r="R24" s="110" t="e">
        <f t="shared" ref="R24:R25" si="4">P24/Q24</f>
        <v>#DIV/0!</v>
      </c>
      <c r="S24" s="111" t="e">
        <f t="shared" ref="S24:S25" si="5">2*(1-NORMDIST(ABS(R24),0,1,TRUE))</f>
        <v>#DIV/0!</v>
      </c>
      <c r="T24" s="112" t="str">
        <f>IFERROR(IF(S24="","",IF(S24&lt;=0.1, "Yes", "No")),"-")</f>
        <v>-</v>
      </c>
    </row>
    <row r="25" spans="2:20" ht="15.75" customHeight="1" thickBot="1" x14ac:dyDescent="0.25">
      <c r="B25" s="85" t="s">
        <v>30</v>
      </c>
      <c r="K25" s="113" t="str">
        <f>B23</f>
        <v>Infants and Toddlers 0-3</v>
      </c>
      <c r="L25" s="119">
        <f t="shared" si="3"/>
        <v>0</v>
      </c>
      <c r="M25" s="114">
        <f t="shared" si="3"/>
        <v>0</v>
      </c>
      <c r="N25" s="119">
        <f t="shared" si="3"/>
        <v>0</v>
      </c>
      <c r="O25" s="46">
        <f t="shared" si="3"/>
        <v>0</v>
      </c>
      <c r="P25" s="64">
        <f>O25-M25</f>
        <v>0</v>
      </c>
      <c r="Q25" s="115" t="e">
        <f>SQRT(M25*(1-M25)/L25+O25*(1-O25)/N25)</f>
        <v>#DIV/0!</v>
      </c>
      <c r="R25" s="115" t="e">
        <f t="shared" si="4"/>
        <v>#DIV/0!</v>
      </c>
      <c r="S25" s="116" t="e">
        <f t="shared" si="5"/>
        <v>#DIV/0!</v>
      </c>
      <c r="T25" s="117" t="str">
        <f>IFERROR(IF(S25="","",IF(S25&lt;=0.1, "Yes", "No")),"-")</f>
        <v>-</v>
      </c>
    </row>
    <row r="26" spans="2:20" ht="15.75" customHeight="1" thickBot="1" x14ac:dyDescent="0.25">
      <c r="K26" s="84"/>
      <c r="L26" s="84"/>
      <c r="M26" s="84"/>
      <c r="N26" s="84"/>
      <c r="O26" s="84"/>
      <c r="P26" s="84"/>
      <c r="Q26" s="84"/>
      <c r="R26" s="84"/>
      <c r="S26" s="84"/>
      <c r="T26" s="84"/>
    </row>
    <row r="27" spans="2:20" ht="15.75" customHeight="1" thickBot="1" x14ac:dyDescent="0.3">
      <c r="K27" s="91"/>
      <c r="L27" s="233" t="str">
        <f>IF(C10="","Year 1",C10)</f>
        <v>Year 1</v>
      </c>
      <c r="M27" s="234"/>
      <c r="N27" s="233" t="str">
        <f>IF(C12="","Year 3",C12)</f>
        <v>Year 3</v>
      </c>
      <c r="O27" s="234"/>
      <c r="P27" s="235" t="s">
        <v>18</v>
      </c>
      <c r="Q27" s="236"/>
      <c r="R27" s="236"/>
      <c r="S27" s="237"/>
      <c r="T27" s="238" t="s">
        <v>19</v>
      </c>
    </row>
    <row r="28" spans="2:20" ht="15.75" customHeight="1" x14ac:dyDescent="0.2">
      <c r="K28" s="241"/>
      <c r="L28" s="242" t="str">
        <f>L16</f>
        <v># Children</v>
      </c>
      <c r="M28" s="244" t="str">
        <f>M16</f>
        <v>% IFSPs</v>
      </c>
      <c r="N28" s="242" t="str">
        <f>L28</f>
        <v># Children</v>
      </c>
      <c r="O28" s="244" t="str">
        <f>M28</f>
        <v>% IFSPs</v>
      </c>
      <c r="P28" s="242" t="s">
        <v>22</v>
      </c>
      <c r="Q28" s="246" t="s">
        <v>23</v>
      </c>
      <c r="R28" s="246" t="s">
        <v>24</v>
      </c>
      <c r="S28" s="244" t="s">
        <v>25</v>
      </c>
      <c r="T28" s="239"/>
    </row>
    <row r="29" spans="2:20" ht="15.75" customHeight="1" thickBot="1" x14ac:dyDescent="0.25">
      <c r="K29" s="241"/>
      <c r="L29" s="243"/>
      <c r="M29" s="245"/>
      <c r="N29" s="243"/>
      <c r="O29" s="245"/>
      <c r="P29" s="243"/>
      <c r="Q29" s="247"/>
      <c r="R29" s="247"/>
      <c r="S29" s="245"/>
      <c r="T29" s="240"/>
    </row>
    <row r="30" spans="2:20" ht="15.75" customHeight="1" x14ac:dyDescent="0.2">
      <c r="C30" s="4" t="s">
        <v>34</v>
      </c>
      <c r="D30" s="4"/>
      <c r="E30" s="4"/>
      <c r="F30" s="4"/>
      <c r="G30" s="4"/>
      <c r="K30" s="108" t="str">
        <f t="shared" ref="K30:M31" si="6">B22</f>
        <v>Infants and Toddlers 0-1</v>
      </c>
      <c r="L30" s="118">
        <f t="shared" si="6"/>
        <v>0</v>
      </c>
      <c r="M30" s="109">
        <f t="shared" si="6"/>
        <v>0</v>
      </c>
      <c r="N30" s="118">
        <f>G22</f>
        <v>0</v>
      </c>
      <c r="O30" s="35">
        <f>H22</f>
        <v>0</v>
      </c>
      <c r="P30" s="60">
        <f>O30-M30</f>
        <v>0</v>
      </c>
      <c r="Q30" s="110" t="e">
        <f>SQRT(M30*(1-M30)/L30+O30*(1-O30)/N30)</f>
        <v>#DIV/0!</v>
      </c>
      <c r="R30" s="110" t="e">
        <f t="shared" ref="R30:R31" si="7">P30/Q30</f>
        <v>#DIV/0!</v>
      </c>
      <c r="S30" s="111" t="e">
        <f t="shared" ref="S30:S31" si="8">2*(1-NORMDIST(ABS(R30),0,1,TRUE))</f>
        <v>#DIV/0!</v>
      </c>
      <c r="T30" s="112" t="str">
        <f>IFERROR(IF(S30="","",IF(S30&lt;=0.1, "Yes", "No")),"-")</f>
        <v>-</v>
      </c>
    </row>
    <row r="31" spans="2:20" ht="15.75" customHeight="1" thickBot="1" x14ac:dyDescent="0.25">
      <c r="C31" s="4" t="str">
        <f>"Percent of Infants and Toddlers with IFSPs ("&amp;D32&amp;" to "&amp;F32&amp;")"</f>
        <v>Percent of Infants and Toddlers with IFSPs (Year 1 to Year 3)</v>
      </c>
      <c r="D31" s="4"/>
      <c r="E31" s="4"/>
      <c r="F31" s="4"/>
      <c r="G31" s="4"/>
      <c r="K31" s="113" t="str">
        <f t="shared" si="6"/>
        <v>Infants and Toddlers 0-3</v>
      </c>
      <c r="L31" s="119">
        <f t="shared" si="6"/>
        <v>0</v>
      </c>
      <c r="M31" s="114">
        <f t="shared" si="6"/>
        <v>0</v>
      </c>
      <c r="N31" s="119">
        <f>G23</f>
        <v>0</v>
      </c>
      <c r="O31" s="46">
        <f>H23</f>
        <v>0</v>
      </c>
      <c r="P31" s="64">
        <f>O31-M31</f>
        <v>0</v>
      </c>
      <c r="Q31" s="115" t="e">
        <f>SQRT(M31*(1-M31)/L31+O31*(1-O31)/N31)</f>
        <v>#DIV/0!</v>
      </c>
      <c r="R31" s="115" t="e">
        <f t="shared" si="7"/>
        <v>#DIV/0!</v>
      </c>
      <c r="S31" s="116" t="e">
        <f t="shared" si="8"/>
        <v>#DIV/0!</v>
      </c>
      <c r="T31" s="117" t="str">
        <f>IFERROR(IF(S31="","",IF(S31&lt;=0.1, "Yes", "No")),"-")</f>
        <v>-</v>
      </c>
    </row>
    <row r="32" spans="2:20" ht="15.75" customHeight="1" x14ac:dyDescent="0.2">
      <c r="D32" s="107" t="str">
        <f>C16&amp;""</f>
        <v>Year 1</v>
      </c>
      <c r="E32" s="107" t="str">
        <f>E16&amp;""</f>
        <v>Year 2</v>
      </c>
      <c r="F32" s="107" t="str">
        <f>G16&amp;""</f>
        <v>Year 3</v>
      </c>
    </row>
    <row r="33" spans="3:6" ht="15.75" customHeight="1" x14ac:dyDescent="0.2">
      <c r="C33" s="84" t="s">
        <v>14</v>
      </c>
      <c r="D33" s="88" t="e">
        <f>IF(D22="",#N/A,D22)</f>
        <v>#N/A</v>
      </c>
      <c r="E33" s="88" t="e">
        <f>IF(F22="",#N/A,F22)</f>
        <v>#N/A</v>
      </c>
      <c r="F33" s="88" t="e">
        <f>IF(H22="",#N/A,H22)</f>
        <v>#N/A</v>
      </c>
    </row>
    <row r="34" spans="3:6" ht="15.75" customHeight="1" x14ac:dyDescent="0.2">
      <c r="C34" s="84" t="s">
        <v>13</v>
      </c>
      <c r="D34" s="88" t="e">
        <f>IF(D23="",#N/A,D23)</f>
        <v>#N/A</v>
      </c>
      <c r="E34" s="88" t="e">
        <f>IF(F23="",#N/A,F23)</f>
        <v>#N/A</v>
      </c>
      <c r="F34" s="88" t="e">
        <f>IF(H23="",#N/A,H23)</f>
        <v>#N/A</v>
      </c>
    </row>
  </sheetData>
  <sheetProtection sheet="1" objects="1" scenarios="1"/>
  <mergeCells count="58">
    <mergeCell ref="B14:B15"/>
    <mergeCell ref="C14:H15"/>
    <mergeCell ref="C16:D16"/>
    <mergeCell ref="E16:F16"/>
    <mergeCell ref="G16:H16"/>
    <mergeCell ref="C17:C21"/>
    <mergeCell ref="D17:D21"/>
    <mergeCell ref="E17:E21"/>
    <mergeCell ref="F17:F21"/>
    <mergeCell ref="G17:G21"/>
    <mergeCell ref="H17:H21"/>
    <mergeCell ref="L15:M15"/>
    <mergeCell ref="N15:O15"/>
    <mergeCell ref="P15:S15"/>
    <mergeCell ref="T15:T17"/>
    <mergeCell ref="K16:K17"/>
    <mergeCell ref="L16:L17"/>
    <mergeCell ref="M16:M17"/>
    <mergeCell ref="N16:N17"/>
    <mergeCell ref="O16:O17"/>
    <mergeCell ref="P16:P17"/>
    <mergeCell ref="Q16:Q17"/>
    <mergeCell ref="R16:R17"/>
    <mergeCell ref="S16:S17"/>
    <mergeCell ref="L21:M21"/>
    <mergeCell ref="N21:O21"/>
    <mergeCell ref="P21:S21"/>
    <mergeCell ref="T21:T23"/>
    <mergeCell ref="K22:K23"/>
    <mergeCell ref="L22:L23"/>
    <mergeCell ref="M22:M23"/>
    <mergeCell ref="N22:N23"/>
    <mergeCell ref="O22:O23"/>
    <mergeCell ref="P22:P23"/>
    <mergeCell ref="Q22:Q23"/>
    <mergeCell ref="R22:R23"/>
    <mergeCell ref="S22:S23"/>
    <mergeCell ref="B2:T2"/>
    <mergeCell ref="K10:T14"/>
    <mergeCell ref="K9:T9"/>
    <mergeCell ref="L27:M27"/>
    <mergeCell ref="N27:O27"/>
    <mergeCell ref="P27:S27"/>
    <mergeCell ref="T27:T29"/>
    <mergeCell ref="K28:K29"/>
    <mergeCell ref="L28:L29"/>
    <mergeCell ref="M28:M29"/>
    <mergeCell ref="N28:N29"/>
    <mergeCell ref="O28:O29"/>
    <mergeCell ref="P28:P29"/>
    <mergeCell ref="Q28:Q29"/>
    <mergeCell ref="R28:R29"/>
    <mergeCell ref="S28:S29"/>
    <mergeCell ref="B3:T3"/>
    <mergeCell ref="B4:T4"/>
    <mergeCell ref="B5:T5"/>
    <mergeCell ref="B6:T6"/>
    <mergeCell ref="B7:T7"/>
  </mergeCells>
  <conditionalFormatting sqref="B3:T3">
    <cfRule type="expression" dxfId="2" priority="3">
      <formula>$C$10&amp;$C$11&amp;$C$12=""</formula>
    </cfRule>
  </conditionalFormatting>
  <conditionalFormatting sqref="B4:T4">
    <cfRule type="expression" dxfId="1" priority="2">
      <formula>AND($C$10&amp;$C$11&amp;$C$12&lt;&gt;"",SUM($C$22:$C$23)+SUM($E$22:$E$23)+SUM($G$22:$G$23)=0)</formula>
    </cfRule>
  </conditionalFormatting>
  <conditionalFormatting sqref="B5:T5">
    <cfRule type="expression" dxfId="0" priority="1">
      <formula>AND($C$10&amp;$C$11&amp;$C$12&lt;&gt;"",SUM($C$22:$C$23)+SUM($E$22:$E$23)+SUM($G$22:$G$23)&lt;&gt;0,SUM($D$22:$D$23)+SUM($F$22:$F$23)+SUM($H$22:$H$23)=0)</formula>
    </cfRule>
  </conditionalFormatting>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Background</vt:lpstr>
      <vt:lpstr>State Target</vt:lpstr>
      <vt:lpstr>Program(s) Target</vt:lpstr>
      <vt:lpstr>Trends Over Time</vt:lpstr>
      <vt:lpstr>'Program(s) Target'!Print_Area</vt:lpstr>
      <vt:lpstr>'State Target'!Print_Area</vt:lpstr>
      <vt:lpstr>'Program(s) Target'!Print_Titles</vt:lpstr>
      <vt:lpstr>'State Target'!Print_Titles</vt:lpstr>
    </vt:vector>
  </TitlesOfParts>
  <Company>SRI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Identify Meaningful Differences in Child Find</dc:title>
  <dc:creator>Center for IDEA Early Childhood Data Systems &amp; Early Childhood Technical Assistance Center</dc:creator>
  <cp:keywords>Child Find</cp:keywords>
  <cp:lastModifiedBy>Roxanne Jones</cp:lastModifiedBy>
  <cp:lastPrinted>2018-01-26T19:05:43Z</cp:lastPrinted>
  <dcterms:created xsi:type="dcterms:W3CDTF">2012-11-12T16:38:23Z</dcterms:created>
  <dcterms:modified xsi:type="dcterms:W3CDTF">2018-11-06T16:30:40Z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